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98838CB9-B01E-4AFC-9142-2701C8D06F55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Fijos'!$A$1:$R$48</definedName>
    <definedName name="Print_Area" localSheetId="0">'Empleados Fijos'!$A$1:$R$45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" i="3" l="1"/>
  <c r="R38" i="3" s="1"/>
  <c r="J38" i="3"/>
  <c r="P40" i="3"/>
  <c r="R34" i="3"/>
  <c r="Q34" i="3"/>
  <c r="J34" i="3"/>
  <c r="K40" i="3"/>
  <c r="Q28" i="3"/>
  <c r="J37" i="3"/>
  <c r="Q37" i="3"/>
  <c r="J36" i="3"/>
  <c r="R36" i="3" s="1"/>
  <c r="Q36" i="3"/>
  <c r="H40" i="3"/>
  <c r="J7" i="3"/>
  <c r="Q7" i="3"/>
  <c r="J8" i="3"/>
  <c r="Q8" i="3"/>
  <c r="R8" i="3"/>
  <c r="J9" i="3"/>
  <c r="R9" i="3" s="1"/>
  <c r="Q9" i="3"/>
  <c r="J10" i="3"/>
  <c r="Q10" i="3"/>
  <c r="R10" i="3" s="1"/>
  <c r="J11" i="3"/>
  <c r="R11" i="3" s="1"/>
  <c r="Q11" i="3"/>
  <c r="J12" i="3"/>
  <c r="Q12" i="3"/>
  <c r="J13" i="3"/>
  <c r="Q13" i="3"/>
  <c r="J14" i="3"/>
  <c r="Q14" i="3"/>
  <c r="R14" i="3"/>
  <c r="J15" i="3"/>
  <c r="Q15" i="3"/>
  <c r="J16" i="3"/>
  <c r="R16" i="3" s="1"/>
  <c r="Q16" i="3"/>
  <c r="J17" i="3"/>
  <c r="Q17" i="3"/>
  <c r="R17" i="3"/>
  <c r="J18" i="3"/>
  <c r="Q18" i="3"/>
  <c r="R18" i="3"/>
  <c r="J19" i="3"/>
  <c r="R19" i="3" s="1"/>
  <c r="Q19" i="3"/>
  <c r="J20" i="3"/>
  <c r="Q20" i="3"/>
  <c r="J21" i="3"/>
  <c r="Q21" i="3"/>
  <c r="J22" i="3"/>
  <c r="R22" i="3" s="1"/>
  <c r="Q22" i="3"/>
  <c r="J23" i="3"/>
  <c r="Q23" i="3"/>
  <c r="J24" i="3"/>
  <c r="Q24" i="3"/>
  <c r="J25" i="3"/>
  <c r="R25" i="3" s="1"/>
  <c r="Q25" i="3"/>
  <c r="J26" i="3"/>
  <c r="Q26" i="3"/>
  <c r="J27" i="3"/>
  <c r="Q27" i="3"/>
  <c r="R27" i="3"/>
  <c r="J28" i="3"/>
  <c r="R28" i="3"/>
  <c r="J29" i="3"/>
  <c r="Q29" i="3"/>
  <c r="J30" i="3"/>
  <c r="Q30" i="3"/>
  <c r="R30" i="3" s="1"/>
  <c r="J31" i="3"/>
  <c r="Q31" i="3"/>
  <c r="R31" i="3" s="1"/>
  <c r="J32" i="3"/>
  <c r="Q32" i="3"/>
  <c r="J33" i="3"/>
  <c r="R33" i="3" s="1"/>
  <c r="Q33" i="3"/>
  <c r="J35" i="3"/>
  <c r="Q35" i="3"/>
  <c r="R35" i="3"/>
  <c r="J39" i="3"/>
  <c r="Q39" i="3"/>
  <c r="L40" i="3"/>
  <c r="M40" i="3"/>
  <c r="N40" i="3"/>
  <c r="O40" i="3"/>
  <c r="R15" i="3" l="1"/>
  <c r="R23" i="3"/>
  <c r="R7" i="3"/>
  <c r="R32" i="3"/>
  <c r="R26" i="3"/>
  <c r="R13" i="3"/>
  <c r="R21" i="3"/>
  <c r="R20" i="3"/>
  <c r="J40" i="3"/>
  <c r="R24" i="3"/>
  <c r="R39" i="3"/>
  <c r="R29" i="3"/>
  <c r="R12" i="3"/>
  <c r="R40" i="3" s="1"/>
  <c r="R37" i="3"/>
  <c r="Q40" i="3"/>
</calcChain>
</file>

<file path=xl/sharedStrings.xml><?xml version="1.0" encoding="utf-8"?>
<sst xmlns="http://schemas.openxmlformats.org/spreadsheetml/2006/main" count="222" uniqueCount="101">
  <si>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</si>
  <si>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</si>
  <si>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</si>
  <si>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</si>
  <si>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</si>
  <si>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</si>
  <si>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</si>
  <si>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</si>
  <si>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</si>
  <si>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</si>
  <si>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</si>
  <si>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</si>
  <si>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</si>
  <si>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</si>
  <si>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</si>
  <si>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</si>
  <si>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</si>
  <si>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</si>
  <si>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</si>
  <si>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</si>
  <si>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</si>
  <si>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</si>
  <si>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</si>
  <si>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</si>
  <si>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</si>
  <si>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</si>
  <si>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</si>
  <si>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</si>
  <si>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</si>
  <si>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</si>
  <si>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</si>
  <si>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</si>
  <si>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</si>
  <si>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</si>
  <si>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</si>
  <si>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</si>
  <si>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</si>
  <si>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</si>
  <si>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</si>
  <si>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</si>
  <si>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</si>
  <si>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</si>
  <si>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</si>
  <si>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</si>
  <si>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</si>
  <si>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</si>
  <si>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</si>
  <si>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</si>
  <si>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</si>
  <si>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</si>
  <si>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</si>
  <si>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</si>
  <si>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</si>
  <si>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</si>
  <si>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</si>
  <si>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</si>
  <si>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</si>
  <si>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</si>
  <si>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</si>
  <si>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</si>
  <si>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</si>
  <si>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</si>
  <si>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</si>
  <si>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</si>
  <si>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</si>
  <si>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</si>
  <si>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</si>
  <si>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</si>
  <si>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</si>
  <si>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</si>
  <si>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</si>
  <si>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</si>
  <si>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</si>
  <si>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</si>
  <si>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</si>
  <si>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</si>
  <si>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</si>
  <si>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</si>
  <si>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</si>
  <si>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</si>
  <si>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</si>
  <si>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</si>
  <si>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</si>
  <si>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</si>
  <si>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</si>
  <si>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</si>
  <si>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</si>
  <si>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</si>
  <si>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</si>
  <si>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</si>
  <si>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</si>
  <si>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</si>
  <si>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</si>
  <si>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Cindy Milagros Díaz Vizcaino</t>
  </si>
  <si>
    <t xml:space="preserve">Secretaria </t>
  </si>
  <si>
    <t>Joel Vinicio Polanco</t>
  </si>
  <si>
    <t>I</t>
  </si>
  <si>
    <t>Lucia Baez</t>
  </si>
  <si>
    <t>Mes de Junio 2023</t>
  </si>
  <si>
    <t>Julio Antonio Medina Feliz</t>
  </si>
  <si>
    <t>Ramon Reynoso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</si>
</sst>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5"/>
  <sheetViews>
    <sheetView tabSelected="1" zoomScale="70" zoomScaleNormal="70" zoomScaleSheetLayoutView="20" zoomScalePageLayoutView="50" workbookViewId="0">
      <selection sqref="A1:R48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59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24</v>
      </c>
      <c r="C5" s="34" t="s">
        <v>25</v>
      </c>
      <c r="D5" s="34" t="s">
        <v>26</v>
      </c>
      <c r="E5" s="36" t="s">
        <v>27</v>
      </c>
      <c r="F5" s="34" t="s">
        <v>28</v>
      </c>
      <c r="G5" s="34" t="s">
        <v>60</v>
      </c>
      <c r="H5" s="24" t="s">
        <v>29</v>
      </c>
      <c r="I5" s="24" t="s">
        <v>30</v>
      </c>
      <c r="J5" s="24" t="s">
        <v>31</v>
      </c>
      <c r="K5" s="24" t="s">
        <v>13</v>
      </c>
      <c r="L5" s="26" t="s">
        <v>32</v>
      </c>
      <c r="M5" s="27"/>
      <c r="N5" s="28"/>
      <c r="O5" s="29" t="s">
        <v>20</v>
      </c>
      <c r="P5" s="24" t="s">
        <v>14</v>
      </c>
      <c r="Q5" s="31" t="s">
        <v>63</v>
      </c>
      <c r="R5" s="24" t="s">
        <v>33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34</v>
      </c>
      <c r="M6" s="6" t="s">
        <v>35</v>
      </c>
      <c r="N6" s="6" t="s">
        <v>36</v>
      </c>
      <c r="O6" s="30"/>
      <c r="P6" s="25"/>
      <c r="Q6" s="31"/>
      <c r="R6" s="25"/>
    </row>
    <row r="7" spans="2:20" s="2" customFormat="1" ht="22.5" customHeight="1" x14ac:dyDescent="0.2">
      <c r="B7" s="7" t="s">
        <v>70</v>
      </c>
      <c r="C7" s="8" t="s">
        <v>37</v>
      </c>
      <c r="D7" s="7" t="s">
        <v>88</v>
      </c>
      <c r="E7" s="8" t="s">
        <v>40</v>
      </c>
      <c r="F7" s="7" t="s">
        <v>44</v>
      </c>
      <c r="G7" s="7" t="s">
        <v>54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65</v>
      </c>
      <c r="C8" s="8" t="s">
        <v>39</v>
      </c>
      <c r="D8" s="7" t="s">
        <v>4</v>
      </c>
      <c r="E8" s="8" t="s">
        <v>40</v>
      </c>
      <c r="F8" s="7" t="s">
        <v>44</v>
      </c>
      <c r="G8" s="7" t="s">
        <v>54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9" si="1">K8+L8+M8+N8+O8+P8</f>
        <v>47176.929999999993</v>
      </c>
      <c r="R8" s="11">
        <f t="shared" ref="R8:R39" si="2">J8-Q8</f>
        <v>152823.07</v>
      </c>
    </row>
    <row r="9" spans="2:20" s="2" customFormat="1" ht="22.5" customHeight="1" x14ac:dyDescent="0.2">
      <c r="B9" s="7" t="s">
        <v>86</v>
      </c>
      <c r="C9" s="8" t="s">
        <v>39</v>
      </c>
      <c r="D9" s="7" t="s">
        <v>4</v>
      </c>
      <c r="E9" s="8" t="s">
        <v>40</v>
      </c>
      <c r="F9" s="7" t="s">
        <v>44</v>
      </c>
      <c r="G9" s="7" t="s">
        <v>54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87</v>
      </c>
      <c r="C10" s="8" t="s">
        <v>37</v>
      </c>
      <c r="D10" s="7" t="s">
        <v>3</v>
      </c>
      <c r="E10" s="8" t="s">
        <v>40</v>
      </c>
      <c r="F10" s="7" t="s">
        <v>44</v>
      </c>
      <c r="G10" s="7" t="s">
        <v>54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89</v>
      </c>
      <c r="C11" s="8" t="s">
        <v>39</v>
      </c>
      <c r="D11" s="7" t="s">
        <v>4</v>
      </c>
      <c r="E11" s="8" t="s">
        <v>40</v>
      </c>
      <c r="F11" s="7" t="s">
        <v>44</v>
      </c>
      <c r="G11" s="7" t="s">
        <v>54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71</v>
      </c>
      <c r="C12" s="8" t="s">
        <v>39</v>
      </c>
      <c r="D12" s="7" t="s">
        <v>41</v>
      </c>
      <c r="E12" s="8" t="s">
        <v>40</v>
      </c>
      <c r="F12" s="7" t="s">
        <v>48</v>
      </c>
      <c r="G12" s="7" t="s">
        <v>55</v>
      </c>
      <c r="H12" s="9">
        <v>150000</v>
      </c>
      <c r="I12" s="10">
        <v>30</v>
      </c>
      <c r="J12" s="9">
        <f t="shared" ref="J12:J39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72</v>
      </c>
      <c r="C13" s="8" t="s">
        <v>37</v>
      </c>
      <c r="D13" s="7" t="s">
        <v>45</v>
      </c>
      <c r="E13" s="8" t="s">
        <v>40</v>
      </c>
      <c r="F13" s="7" t="s">
        <v>46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66</v>
      </c>
      <c r="C14" s="8" t="s">
        <v>39</v>
      </c>
      <c r="D14" s="7" t="s">
        <v>6</v>
      </c>
      <c r="E14" s="8" t="s">
        <v>57</v>
      </c>
      <c r="F14" s="7" t="s">
        <v>16</v>
      </c>
      <c r="G14" s="7" t="s">
        <v>55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22.5" customHeight="1" x14ac:dyDescent="0.2">
      <c r="B15" s="7" t="s">
        <v>67</v>
      </c>
      <c r="C15" s="8" t="s">
        <v>39</v>
      </c>
      <c r="D15" s="7" t="s">
        <v>15</v>
      </c>
      <c r="E15" s="8" t="s">
        <v>57</v>
      </c>
      <c r="F15" s="7" t="s">
        <v>50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68</v>
      </c>
      <c r="C16" s="8" t="s">
        <v>37</v>
      </c>
      <c r="D16" s="7" t="s">
        <v>6</v>
      </c>
      <c r="E16" s="8" t="s">
        <v>57</v>
      </c>
      <c r="F16" s="7" t="s">
        <v>16</v>
      </c>
      <c r="G16" s="7" t="s">
        <v>55</v>
      </c>
      <c r="H16" s="9">
        <v>70000</v>
      </c>
      <c r="I16" s="10">
        <v>30</v>
      </c>
      <c r="J16" s="9">
        <f t="shared" si="3"/>
        <v>70000</v>
      </c>
      <c r="K16" s="11">
        <v>4737.5</v>
      </c>
      <c r="L16" s="11">
        <v>2128</v>
      </c>
      <c r="M16" s="11">
        <v>3154.9</v>
      </c>
      <c r="N16" s="11">
        <v>2009</v>
      </c>
      <c r="O16" s="11">
        <v>3873.51</v>
      </c>
      <c r="P16" s="11">
        <v>25</v>
      </c>
      <c r="Q16" s="11">
        <f t="shared" si="1"/>
        <v>15927.91</v>
      </c>
      <c r="R16" s="11">
        <f t="shared" si="2"/>
        <v>54072.09</v>
      </c>
    </row>
    <row r="17" spans="2:18" s="2" customFormat="1" ht="22.5" customHeight="1" x14ac:dyDescent="0.2">
      <c r="B17" s="7" t="s">
        <v>69</v>
      </c>
      <c r="C17" s="8" t="s">
        <v>37</v>
      </c>
      <c r="D17" s="7" t="s">
        <v>6</v>
      </c>
      <c r="E17" s="8" t="s">
        <v>57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80</v>
      </c>
      <c r="C18" s="8" t="s">
        <v>37</v>
      </c>
      <c r="D18" s="7" t="s">
        <v>19</v>
      </c>
      <c r="E18" s="8" t="s">
        <v>57</v>
      </c>
      <c r="F18" s="7" t="s">
        <v>16</v>
      </c>
      <c r="G18" s="7" t="s">
        <v>55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81</v>
      </c>
      <c r="C19" s="8" t="s">
        <v>39</v>
      </c>
      <c r="D19" s="7" t="s">
        <v>17</v>
      </c>
      <c r="E19" s="8" t="s">
        <v>57</v>
      </c>
      <c r="F19" s="7" t="s">
        <v>18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39</v>
      </c>
      <c r="D20" s="7" t="s">
        <v>11</v>
      </c>
      <c r="E20" s="8" t="s">
        <v>43</v>
      </c>
      <c r="F20" s="7" t="s">
        <v>49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1530.2</v>
      </c>
      <c r="P20" s="11">
        <v>25</v>
      </c>
      <c r="Q20" s="11">
        <f t="shared" si="1"/>
        <v>4361.8500000000004</v>
      </c>
      <c r="R20" s="11">
        <f t="shared" si="2"/>
        <v>35638.15</v>
      </c>
    </row>
    <row r="21" spans="2:18" s="2" customFormat="1" ht="22.5" customHeight="1" x14ac:dyDescent="0.2">
      <c r="B21" s="7" t="s">
        <v>73</v>
      </c>
      <c r="C21" s="8" t="s">
        <v>39</v>
      </c>
      <c r="D21" s="7" t="s">
        <v>21</v>
      </c>
      <c r="E21" s="8" t="s">
        <v>43</v>
      </c>
      <c r="F21" s="7" t="s">
        <v>49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74</v>
      </c>
      <c r="C22" s="8" t="s">
        <v>37</v>
      </c>
      <c r="D22" s="7" t="s">
        <v>64</v>
      </c>
      <c r="E22" s="8" t="s">
        <v>38</v>
      </c>
      <c r="F22" s="7" t="s">
        <v>49</v>
      </c>
      <c r="G22" s="7" t="s">
        <v>55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8048.62</v>
      </c>
      <c r="P22" s="11">
        <v>25</v>
      </c>
      <c r="Q22" s="11">
        <f t="shared" si="1"/>
        <v>10880.27</v>
      </c>
      <c r="R22" s="11">
        <f t="shared" si="2"/>
        <v>29119.73</v>
      </c>
    </row>
    <row r="23" spans="2:18" s="2" customFormat="1" ht="22.35" customHeight="1" x14ac:dyDescent="0.2">
      <c r="B23" s="7" t="s">
        <v>82</v>
      </c>
      <c r="C23" s="8" t="s">
        <v>39</v>
      </c>
      <c r="D23" s="7" t="s">
        <v>52</v>
      </c>
      <c r="E23" s="8" t="s">
        <v>38</v>
      </c>
      <c r="F23" s="7" t="s">
        <v>49</v>
      </c>
      <c r="G23" s="7" t="s">
        <v>10</v>
      </c>
      <c r="H23" s="9">
        <v>40000</v>
      </c>
      <c r="I23" s="10">
        <v>30</v>
      </c>
      <c r="J23" s="9">
        <f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79</v>
      </c>
      <c r="C24" s="8" t="s">
        <v>39</v>
      </c>
      <c r="D24" s="7" t="s">
        <v>78</v>
      </c>
      <c r="E24" s="8" t="s">
        <v>38</v>
      </c>
      <c r="F24" s="7" t="s">
        <v>77</v>
      </c>
      <c r="G24" s="7" t="s">
        <v>56</v>
      </c>
      <c r="H24" s="9">
        <v>70000</v>
      </c>
      <c r="I24" s="10">
        <v>30</v>
      </c>
      <c r="J24" s="9">
        <f t="shared" ref="J24:J25" si="8">(H24/30)*I24</f>
        <v>70000</v>
      </c>
      <c r="K24" s="11">
        <v>2962.22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7124.2199999999993</v>
      </c>
      <c r="R24" s="11">
        <f t="shared" ref="R24" si="10">J24-Q24</f>
        <v>62875.78</v>
      </c>
    </row>
    <row r="25" spans="2:18" s="2" customFormat="1" ht="22.35" customHeight="1" x14ac:dyDescent="0.2">
      <c r="B25" s="7" t="s">
        <v>91</v>
      </c>
      <c r="C25" s="8" t="s">
        <v>39</v>
      </c>
      <c r="D25" s="7" t="s">
        <v>92</v>
      </c>
      <c r="E25" s="8" t="s">
        <v>38</v>
      </c>
      <c r="F25" s="7" t="s">
        <v>77</v>
      </c>
      <c r="G25" s="7" t="s">
        <v>56</v>
      </c>
      <c r="H25" s="9">
        <v>55000</v>
      </c>
      <c r="I25" s="10">
        <v>30</v>
      </c>
      <c r="J25" s="9">
        <f t="shared" si="8"/>
        <v>55000</v>
      </c>
      <c r="K25" s="11">
        <v>2559.6799999999998</v>
      </c>
      <c r="L25" s="11">
        <v>1672</v>
      </c>
      <c r="M25" s="11"/>
      <c r="N25" s="11">
        <v>1578.5</v>
      </c>
      <c r="O25" s="11"/>
      <c r="P25" s="11">
        <v>25</v>
      </c>
      <c r="Q25" s="11">
        <f t="shared" ref="Q25:Q27" si="11">K25+L25+M25+N25+O25+P25</f>
        <v>5835.18</v>
      </c>
      <c r="R25" s="11">
        <f t="shared" ref="R25:R27" si="12">J25-Q25</f>
        <v>49164.82</v>
      </c>
    </row>
    <row r="26" spans="2:18" s="2" customFormat="1" ht="22.5" customHeight="1" x14ac:dyDescent="0.2">
      <c r="B26" s="7" t="s">
        <v>58</v>
      </c>
      <c r="C26" s="8" t="s">
        <v>39</v>
      </c>
      <c r="D26" s="7" t="s">
        <v>52</v>
      </c>
      <c r="E26" s="8" t="s">
        <v>38</v>
      </c>
      <c r="F26" s="7" t="s">
        <v>48</v>
      </c>
      <c r="G26" s="7" t="s">
        <v>56</v>
      </c>
      <c r="H26" s="9">
        <v>50000</v>
      </c>
      <c r="I26" s="10">
        <v>30</v>
      </c>
      <c r="J26" s="9">
        <f>(H26/30)*I26</f>
        <v>50000</v>
      </c>
      <c r="K26" s="11">
        <v>0</v>
      </c>
      <c r="L26" s="11">
        <v>1520</v>
      </c>
      <c r="M26" s="11"/>
      <c r="N26" s="11">
        <v>1435</v>
      </c>
      <c r="O26" s="11"/>
      <c r="P26" s="11">
        <v>25</v>
      </c>
      <c r="Q26" s="11">
        <f t="shared" si="11"/>
        <v>2980</v>
      </c>
      <c r="R26" s="11">
        <f t="shared" si="12"/>
        <v>47020</v>
      </c>
    </row>
    <row r="27" spans="2:18" s="2" customFormat="1" ht="34.5" customHeight="1" x14ac:dyDescent="0.2">
      <c r="B27" s="7" t="s">
        <v>93</v>
      </c>
      <c r="C27" s="8" t="s">
        <v>39</v>
      </c>
      <c r="D27" s="7" t="s">
        <v>94</v>
      </c>
      <c r="E27" s="8" t="s">
        <v>38</v>
      </c>
      <c r="F27" s="7" t="s">
        <v>16</v>
      </c>
      <c r="G27" s="7" t="s">
        <v>10</v>
      </c>
      <c r="H27" s="9">
        <v>31500</v>
      </c>
      <c r="I27" s="10">
        <v>30</v>
      </c>
      <c r="J27" s="9">
        <f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si="11"/>
        <v>1886.65</v>
      </c>
      <c r="R27" s="11">
        <f t="shared" si="12"/>
        <v>29613.35</v>
      </c>
    </row>
    <row r="28" spans="2:18" s="2" customFormat="1" ht="22.5" customHeight="1" x14ac:dyDescent="0.2">
      <c r="B28" s="7" t="s">
        <v>85</v>
      </c>
      <c r="C28" s="8" t="s">
        <v>39</v>
      </c>
      <c r="D28" s="7" t="s">
        <v>53</v>
      </c>
      <c r="E28" s="8" t="s">
        <v>38</v>
      </c>
      <c r="F28" s="7" t="s">
        <v>49</v>
      </c>
      <c r="G28" s="7" t="s">
        <v>61</v>
      </c>
      <c r="H28" s="9">
        <v>31500</v>
      </c>
      <c r="I28" s="10">
        <v>30</v>
      </c>
      <c r="J28" s="9">
        <f t="shared" ref="J28" si="13">(H28/30)*I28</f>
        <v>31500</v>
      </c>
      <c r="K28" s="11">
        <v>0</v>
      </c>
      <c r="L28" s="11">
        <v>957.6</v>
      </c>
      <c r="M28" s="11"/>
      <c r="N28" s="11">
        <v>904.05</v>
      </c>
      <c r="O28" s="11"/>
      <c r="P28" s="11">
        <v>25</v>
      </c>
      <c r="Q28" s="11">
        <f>K28+L28+M28+N28+O28+P28</f>
        <v>1886.65</v>
      </c>
      <c r="R28" s="11">
        <f t="shared" ref="R28" si="14">J28-Q28</f>
        <v>29613.35</v>
      </c>
    </row>
    <row r="29" spans="2:18" s="2" customFormat="1" ht="22.5" customHeight="1" x14ac:dyDescent="0.2">
      <c r="B29" s="7" t="s">
        <v>1</v>
      </c>
      <c r="C29" s="8" t="s">
        <v>39</v>
      </c>
      <c r="D29" s="7" t="s">
        <v>5</v>
      </c>
      <c r="E29" s="8" t="s">
        <v>38</v>
      </c>
      <c r="F29" s="7" t="s">
        <v>47</v>
      </c>
      <c r="G29" s="7" t="s">
        <v>55</v>
      </c>
      <c r="H29" s="9">
        <v>28350</v>
      </c>
      <c r="I29" s="10">
        <v>30</v>
      </c>
      <c r="J29" s="9">
        <f>(H29/30)*I29</f>
        <v>28350</v>
      </c>
      <c r="K29" s="11">
        <v>0</v>
      </c>
      <c r="L29" s="11">
        <v>861.84</v>
      </c>
      <c r="M29" s="11">
        <v>1577.45</v>
      </c>
      <c r="N29" s="11">
        <v>813.64499999999998</v>
      </c>
      <c r="O29" s="11">
        <v>1000</v>
      </c>
      <c r="P29" s="11">
        <v>25</v>
      </c>
      <c r="Q29" s="11">
        <f t="shared" si="1"/>
        <v>4277.9349999999995</v>
      </c>
      <c r="R29" s="11">
        <f t="shared" si="2"/>
        <v>24072.065000000002</v>
      </c>
    </row>
    <row r="30" spans="2:18" s="2" customFormat="1" ht="22.5" customHeight="1" x14ac:dyDescent="0.2">
      <c r="B30" s="7" t="s">
        <v>75</v>
      </c>
      <c r="C30" s="8" t="s">
        <v>37</v>
      </c>
      <c r="D30" s="7" t="s">
        <v>9</v>
      </c>
      <c r="E30" s="8" t="s">
        <v>42</v>
      </c>
      <c r="F30" s="7" t="s">
        <v>51</v>
      </c>
      <c r="G30" s="7" t="s">
        <v>61</v>
      </c>
      <c r="H30" s="9">
        <v>22000</v>
      </c>
      <c r="I30" s="10">
        <v>30</v>
      </c>
      <c r="J30" s="9">
        <f t="shared" si="3"/>
        <v>22000</v>
      </c>
      <c r="K30" s="11">
        <v>0</v>
      </c>
      <c r="L30" s="11">
        <v>668.8</v>
      </c>
      <c r="M30" s="11"/>
      <c r="N30" s="11">
        <v>631.4</v>
      </c>
      <c r="O30" s="11">
        <v>4690.7700000000004</v>
      </c>
      <c r="P30" s="11">
        <v>25</v>
      </c>
      <c r="Q30" s="11">
        <f t="shared" si="1"/>
        <v>6015.97</v>
      </c>
      <c r="R30" s="11">
        <f t="shared" si="2"/>
        <v>15984.029999999999</v>
      </c>
    </row>
    <row r="31" spans="2:18" s="2" customFormat="1" ht="22.5" customHeight="1" x14ac:dyDescent="0.2">
      <c r="B31" s="7" t="s">
        <v>83</v>
      </c>
      <c r="C31" s="8" t="s">
        <v>39</v>
      </c>
      <c r="D31" s="7" t="s">
        <v>7</v>
      </c>
      <c r="E31" s="8" t="s">
        <v>42</v>
      </c>
      <c r="F31" s="7" t="s">
        <v>51</v>
      </c>
      <c r="G31" s="7" t="s">
        <v>61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/>
      <c r="P31" s="11">
        <v>25</v>
      </c>
      <c r="Q31" s="11">
        <f t="shared" si="1"/>
        <v>1000.1500000000001</v>
      </c>
      <c r="R31" s="11">
        <f t="shared" si="2"/>
        <v>15499.85</v>
      </c>
    </row>
    <row r="32" spans="2:18" s="2" customFormat="1" ht="22.5" customHeight="1" x14ac:dyDescent="0.2">
      <c r="B32" s="7" t="s">
        <v>76</v>
      </c>
      <c r="C32" s="8" t="s">
        <v>39</v>
      </c>
      <c r="D32" s="7" t="s">
        <v>7</v>
      </c>
      <c r="E32" s="8" t="s">
        <v>42</v>
      </c>
      <c r="F32" s="7" t="s">
        <v>51</v>
      </c>
      <c r="G32" s="7" t="s">
        <v>61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>
        <v>7380.58</v>
      </c>
      <c r="P32" s="11">
        <v>125</v>
      </c>
      <c r="Q32" s="11">
        <f t="shared" si="1"/>
        <v>8480.73</v>
      </c>
      <c r="R32" s="11">
        <f t="shared" si="2"/>
        <v>8019.27</v>
      </c>
    </row>
    <row r="33" spans="2:18" s="2" customFormat="1" ht="38.25" customHeight="1" x14ac:dyDescent="0.2">
      <c r="B33" s="7" t="s">
        <v>84</v>
      </c>
      <c r="C33" s="8" t="s">
        <v>39</v>
      </c>
      <c r="D33" s="7" t="s">
        <v>7</v>
      </c>
      <c r="E33" s="8" t="s">
        <v>42</v>
      </c>
      <c r="F33" s="7" t="s">
        <v>51</v>
      </c>
      <c r="G33" s="7" t="s">
        <v>61</v>
      </c>
      <c r="H33" s="9">
        <v>16500</v>
      </c>
      <c r="I33" s="10">
        <v>30</v>
      </c>
      <c r="J33" s="9">
        <f t="shared" si="3"/>
        <v>16500</v>
      </c>
      <c r="K33" s="11">
        <v>0</v>
      </c>
      <c r="L33" s="11">
        <v>501.6</v>
      </c>
      <c r="M33" s="11"/>
      <c r="N33" s="11">
        <v>473.55</v>
      </c>
      <c r="O33" s="11">
        <v>1000</v>
      </c>
      <c r="P33" s="11">
        <v>25</v>
      </c>
      <c r="Q33" s="11">
        <f t="shared" si="1"/>
        <v>2000.15</v>
      </c>
      <c r="R33" s="11">
        <f t="shared" si="2"/>
        <v>14499.85</v>
      </c>
    </row>
    <row r="34" spans="2:18" s="2" customFormat="1" ht="22.5" customHeight="1" x14ac:dyDescent="0.2">
      <c r="B34" s="7" t="s">
        <v>99</v>
      </c>
      <c r="C34" s="8" t="s">
        <v>37</v>
      </c>
      <c r="D34" s="7" t="s">
        <v>8</v>
      </c>
      <c r="E34" s="8" t="s">
        <v>96</v>
      </c>
      <c r="F34" s="7" t="s">
        <v>51</v>
      </c>
      <c r="G34" s="7" t="s">
        <v>61</v>
      </c>
      <c r="H34" s="9">
        <v>20900</v>
      </c>
      <c r="I34" s="10">
        <v>26</v>
      </c>
      <c r="J34" s="9">
        <f t="shared" si="3"/>
        <v>18113.333333333332</v>
      </c>
      <c r="K34" s="11">
        <v>0</v>
      </c>
      <c r="L34" s="11">
        <v>550.65</v>
      </c>
      <c r="M34" s="11"/>
      <c r="N34" s="11">
        <v>519.85</v>
      </c>
      <c r="O34" s="11"/>
      <c r="P34" s="11">
        <v>25</v>
      </c>
      <c r="Q34" s="11">
        <f>K34+L34+M34+N34+O34+P34</f>
        <v>1095.5</v>
      </c>
      <c r="R34" s="11">
        <f t="shared" si="2"/>
        <v>17017.833333333332</v>
      </c>
    </row>
    <row r="35" spans="2:18" s="2" customFormat="1" ht="22.5" customHeight="1" x14ac:dyDescent="0.2">
      <c r="B35" s="7" t="s">
        <v>2</v>
      </c>
      <c r="C35" s="8" t="s">
        <v>37</v>
      </c>
      <c r="D35" s="7" t="s">
        <v>8</v>
      </c>
      <c r="E35" s="8" t="s">
        <v>42</v>
      </c>
      <c r="F35" s="7" t="s">
        <v>51</v>
      </c>
      <c r="G35" s="7" t="s">
        <v>61</v>
      </c>
      <c r="H35" s="9">
        <v>20900</v>
      </c>
      <c r="I35" s="10">
        <v>30</v>
      </c>
      <c r="J35" s="9">
        <f t="shared" si="3"/>
        <v>20900</v>
      </c>
      <c r="K35" s="11">
        <v>0</v>
      </c>
      <c r="L35" s="11">
        <v>635.36</v>
      </c>
      <c r="M35" s="11"/>
      <c r="N35" s="11">
        <v>599.83000000000004</v>
      </c>
      <c r="O35" s="11"/>
      <c r="P35" s="11">
        <v>25</v>
      </c>
      <c r="Q35" s="11">
        <f t="shared" si="1"/>
        <v>1260.19</v>
      </c>
      <c r="R35" s="11">
        <f t="shared" si="2"/>
        <v>19639.810000000001</v>
      </c>
    </row>
    <row r="36" spans="2:18" s="2" customFormat="1" ht="22.5" customHeight="1" x14ac:dyDescent="0.2">
      <c r="B36" s="7" t="s">
        <v>22</v>
      </c>
      <c r="C36" s="8" t="s">
        <v>37</v>
      </c>
      <c r="D36" s="7" t="s">
        <v>8</v>
      </c>
      <c r="E36" s="8" t="s">
        <v>42</v>
      </c>
      <c r="F36" s="7" t="s">
        <v>51</v>
      </c>
      <c r="G36" s="7" t="s">
        <v>61</v>
      </c>
      <c r="H36" s="9">
        <v>20900</v>
      </c>
      <c r="I36" s="10">
        <v>30</v>
      </c>
      <c r="J36" s="9">
        <f t="shared" ref="J36:J38" si="15">(H36/30)*I36</f>
        <v>20900</v>
      </c>
      <c r="K36" s="11">
        <v>0</v>
      </c>
      <c r="L36" s="11">
        <v>635.36</v>
      </c>
      <c r="M36" s="11"/>
      <c r="N36" s="11">
        <v>599.83000000000004</v>
      </c>
      <c r="O36" s="11">
        <v>2000</v>
      </c>
      <c r="P36" s="11">
        <v>25</v>
      </c>
      <c r="Q36" s="11">
        <f t="shared" ref="Q36" si="16">K36+L36+M36+N36+O36+P36</f>
        <v>3260.19</v>
      </c>
      <c r="R36" s="11">
        <f>J36-Q36</f>
        <v>17639.810000000001</v>
      </c>
    </row>
    <row r="37" spans="2:18" s="2" customFormat="1" ht="22.5" customHeight="1" x14ac:dyDescent="0.2">
      <c r="B37" s="7" t="s">
        <v>95</v>
      </c>
      <c r="C37" s="8" t="s">
        <v>37</v>
      </c>
      <c r="D37" s="7" t="s">
        <v>8</v>
      </c>
      <c r="E37" s="8" t="s">
        <v>96</v>
      </c>
      <c r="F37" s="7" t="s">
        <v>51</v>
      </c>
      <c r="G37" s="7" t="s">
        <v>61</v>
      </c>
      <c r="H37" s="9">
        <v>20900</v>
      </c>
      <c r="I37" s="10">
        <v>30</v>
      </c>
      <c r="J37" s="9">
        <f t="shared" si="15"/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>K37+L37+M37+N37+O37+P37</f>
        <v>1260.19</v>
      </c>
      <c r="R37" s="11">
        <f>J37-Q37</f>
        <v>19639.810000000001</v>
      </c>
    </row>
    <row r="38" spans="2:18" s="2" customFormat="1" ht="22.5" customHeight="1" x14ac:dyDescent="0.2">
      <c r="B38" s="7" t="s">
        <v>100</v>
      </c>
      <c r="C38" s="8" t="s">
        <v>37</v>
      </c>
      <c r="D38" s="7" t="s">
        <v>8</v>
      </c>
      <c r="E38" s="8" t="s">
        <v>96</v>
      </c>
      <c r="F38" s="7" t="s">
        <v>51</v>
      </c>
      <c r="G38" s="7" t="s">
        <v>61</v>
      </c>
      <c r="H38" s="9">
        <v>20900</v>
      </c>
      <c r="I38" s="10">
        <v>30</v>
      </c>
      <c r="J38" s="9">
        <f t="shared" si="15"/>
        <v>20900</v>
      </c>
      <c r="K38" s="11">
        <v>0</v>
      </c>
      <c r="L38" s="11">
        <v>635.36</v>
      </c>
      <c r="M38" s="11"/>
      <c r="N38" s="11">
        <v>599.83000000000004</v>
      </c>
      <c r="O38" s="11"/>
      <c r="P38" s="11">
        <v>25</v>
      </c>
      <c r="Q38" s="11">
        <f>K38+L38+M38+N38+O38+P38</f>
        <v>1260.19</v>
      </c>
      <c r="R38" s="11">
        <f>J38-Q38</f>
        <v>19639.810000000001</v>
      </c>
    </row>
    <row r="39" spans="2:18" s="2" customFormat="1" ht="22.5" customHeight="1" x14ac:dyDescent="0.2">
      <c r="B39" s="7" t="s">
        <v>90</v>
      </c>
      <c r="C39" s="8" t="s">
        <v>37</v>
      </c>
      <c r="D39" s="7" t="s">
        <v>8</v>
      </c>
      <c r="E39" s="8" t="s">
        <v>42</v>
      </c>
      <c r="F39" s="7" t="s">
        <v>51</v>
      </c>
      <c r="G39" s="7" t="s">
        <v>61</v>
      </c>
      <c r="H39" s="9">
        <v>20900</v>
      </c>
      <c r="I39" s="10">
        <v>30</v>
      </c>
      <c r="J39" s="9">
        <f t="shared" si="3"/>
        <v>20900</v>
      </c>
      <c r="K39" s="11">
        <v>0</v>
      </c>
      <c r="L39" s="11">
        <v>635.36</v>
      </c>
      <c r="M39" s="11"/>
      <c r="N39" s="11">
        <v>599.83000000000004</v>
      </c>
      <c r="O39" s="11">
        <v>2000</v>
      </c>
      <c r="P39" s="11">
        <v>25</v>
      </c>
      <c r="Q39" s="11">
        <f t="shared" si="1"/>
        <v>3260.19</v>
      </c>
      <c r="R39" s="11">
        <f t="shared" si="2"/>
        <v>17639.810000000001</v>
      </c>
    </row>
    <row r="40" spans="2:18" s="2" customFormat="1" x14ac:dyDescent="0.2">
      <c r="B40" s="20" t="s">
        <v>0</v>
      </c>
      <c r="C40" s="21"/>
      <c r="D40" s="21"/>
      <c r="E40" s="21"/>
      <c r="F40" s="21"/>
      <c r="G40" s="22"/>
      <c r="H40" s="18">
        <f>SUM(H7:H39)</f>
        <v>2413250</v>
      </c>
      <c r="I40" s="18"/>
      <c r="J40" s="18">
        <f t="shared" ref="J40:P40" si="17">SUM(J7:J39)</f>
        <v>2410463.3333333335</v>
      </c>
      <c r="K40" s="18">
        <f t="shared" si="17"/>
        <v>274746.39</v>
      </c>
      <c r="L40" s="18">
        <f t="shared" si="17"/>
        <v>66593.14</v>
      </c>
      <c r="M40" s="18">
        <f t="shared" si="17"/>
        <v>4732.3500000000004</v>
      </c>
      <c r="N40" s="18">
        <f t="shared" si="17"/>
        <v>69180.295000000027</v>
      </c>
      <c r="O40" s="18">
        <f t="shared" si="17"/>
        <v>33523.68</v>
      </c>
      <c r="P40" s="18">
        <f t="shared" si="17"/>
        <v>925</v>
      </c>
      <c r="Q40" s="18">
        <f t="shared" ref="Q40" si="18">SUM(Q7:Q39)</f>
        <v>449700.85499999992</v>
      </c>
      <c r="R40" s="18">
        <f>SUM(R7:R39)</f>
        <v>1960762.4783333342</v>
      </c>
    </row>
    <row r="41" spans="2:18" s="14" customFormat="1" ht="15.95" customHeight="1" x14ac:dyDescent="0.2"/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ht="33.75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2:18" s="2" customFormat="1" ht="23.45" customHeight="1" x14ac:dyDescent="0.2">
      <c r="B44" s="19" t="s">
        <v>97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2:18" s="2" customFormat="1" ht="21" customHeight="1" x14ac:dyDescent="0.2">
      <c r="B45" s="12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3"/>
      <c r="O45" s="13"/>
      <c r="P45" s="13"/>
      <c r="Q45" s="13"/>
      <c r="R45" s="13"/>
    </row>
    <row r="46" spans="2:18" s="2" customFormat="1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2"/>
      <c r="N46" s="13"/>
      <c r="O46" s="13"/>
      <c r="P46" s="13"/>
      <c r="Q46" s="13"/>
      <c r="R46" s="13"/>
    </row>
    <row r="47" spans="2:18" s="2" customForma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/>
      <c r="M47" s="12"/>
      <c r="N47" s="13"/>
      <c r="O47" s="13"/>
      <c r="P47" s="13"/>
      <c r="Q47" s="13"/>
      <c r="R47" s="13"/>
    </row>
    <row r="48" spans="2:18" s="2" customFormat="1" x14ac:dyDescent="0.2">
      <c r="C48" s="12"/>
      <c r="D48" s="4"/>
      <c r="E48" s="12"/>
      <c r="F48" s="4"/>
      <c r="G48" s="4"/>
      <c r="H48" s="4"/>
      <c r="I48" s="4"/>
      <c r="J48" s="4"/>
      <c r="K48" s="4"/>
      <c r="L48" s="4"/>
      <c r="M48" s="4"/>
      <c r="N48" s="15"/>
      <c r="O48" s="15"/>
      <c r="P48" s="15"/>
      <c r="Q48" s="15"/>
      <c r="R48" s="15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  <row r="842" spans="11:18" x14ac:dyDescent="0.2">
      <c r="K842" s="16"/>
      <c r="L842" s="16"/>
      <c r="M842" s="16"/>
      <c r="N842" s="16"/>
      <c r="O842" s="16"/>
      <c r="P842" s="16"/>
      <c r="Q842" s="16"/>
      <c r="R842" s="16"/>
    </row>
    <row r="843" spans="11:18" x14ac:dyDescent="0.2">
      <c r="K843" s="16"/>
      <c r="L843" s="16"/>
      <c r="M843" s="16"/>
      <c r="N843" s="16"/>
      <c r="O843" s="16"/>
      <c r="P843" s="16"/>
      <c r="Q843" s="16"/>
      <c r="R843" s="16"/>
    </row>
    <row r="844" spans="11:18" x14ac:dyDescent="0.2">
      <c r="K844" s="16"/>
      <c r="L844" s="16"/>
      <c r="M844" s="16"/>
      <c r="N844" s="16"/>
      <c r="O844" s="16"/>
      <c r="P844" s="16"/>
      <c r="Q844" s="16"/>
      <c r="R844" s="16"/>
    </row>
    <row r="845" spans="11:18" x14ac:dyDescent="0.2">
      <c r="K845" s="16"/>
      <c r="L845" s="16"/>
      <c r="M845" s="16"/>
      <c r="N845" s="16"/>
      <c r="O845" s="16"/>
      <c r="P845" s="16"/>
      <c r="Q845" s="16"/>
      <c r="R845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40:G40"/>
    <mergeCell ref="B43:R43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2023-07-10T18:11:27Z</dcterms:modified>
</cp:coreProperties>
</file>