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A2DA74F9-1C14-4416-80CC-CD5819A9E771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Fijos'!$B$1:$R$42</definedName>
    <definedName name="Print_Area" localSheetId="0">'Empleados Fijos'!$A$1:$R$42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3" l="1"/>
  <c r="R18" i="3" s="1"/>
  <c r="Q18" i="3"/>
  <c r="J34" i="3"/>
  <c r="R34" i="3" s="1"/>
  <c r="Q34" i="3"/>
  <c r="H37" i="3" l="1"/>
  <c r="K37" i="3" l="1"/>
  <c r="Q35" i="3"/>
  <c r="J35" i="3"/>
  <c r="P37" i="3"/>
  <c r="Q32" i="3"/>
  <c r="R32" i="3" s="1"/>
  <c r="Q26" i="3"/>
  <c r="J33" i="3"/>
  <c r="Q33" i="3"/>
  <c r="J7" i="3"/>
  <c r="Q7" i="3"/>
  <c r="J8" i="3"/>
  <c r="Q8" i="3"/>
  <c r="J9" i="3"/>
  <c r="Q9" i="3"/>
  <c r="J10" i="3"/>
  <c r="Q10" i="3"/>
  <c r="J11" i="3"/>
  <c r="Q11" i="3"/>
  <c r="J12" i="3"/>
  <c r="Q12" i="3"/>
  <c r="J13" i="3"/>
  <c r="Q13" i="3"/>
  <c r="J14" i="3"/>
  <c r="Q14" i="3"/>
  <c r="J15" i="3"/>
  <c r="Q15" i="3"/>
  <c r="J16" i="3"/>
  <c r="Q16" i="3"/>
  <c r="J17" i="3"/>
  <c r="Q17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Q25" i="3"/>
  <c r="J26" i="3"/>
  <c r="J27" i="3"/>
  <c r="Q27" i="3"/>
  <c r="J28" i="3"/>
  <c r="Q28" i="3"/>
  <c r="J29" i="3"/>
  <c r="Q29" i="3"/>
  <c r="J30" i="3"/>
  <c r="Q30" i="3"/>
  <c r="J31" i="3"/>
  <c r="Q31" i="3"/>
  <c r="J36" i="3"/>
  <c r="Q36" i="3"/>
  <c r="L37" i="3"/>
  <c r="M37" i="3"/>
  <c r="N37" i="3"/>
  <c r="O37" i="3"/>
  <c r="R35" i="3" l="1"/>
  <c r="R26" i="3"/>
  <c r="R17" i="3"/>
  <c r="R9" i="3"/>
  <c r="R8" i="3"/>
  <c r="R24" i="3"/>
  <c r="R16" i="3"/>
  <c r="R19" i="3"/>
  <c r="R11" i="3"/>
  <c r="R14" i="3"/>
  <c r="R29" i="3"/>
  <c r="R21" i="3"/>
  <c r="R28" i="3"/>
  <c r="R10" i="3"/>
  <c r="R31" i="3"/>
  <c r="R33" i="3"/>
  <c r="R15" i="3"/>
  <c r="R22" i="3"/>
  <c r="R7" i="3"/>
  <c r="R30" i="3"/>
  <c r="R25" i="3"/>
  <c r="R13" i="3"/>
  <c r="R20" i="3"/>
  <c r="J37" i="3"/>
  <c r="R23" i="3"/>
  <c r="R36" i="3"/>
  <c r="R27" i="3"/>
  <c r="R12" i="3"/>
  <c r="Q37" i="3"/>
  <c r="R37" i="3" l="1"/>
</calcChain>
</file>

<file path=xl/sharedStrings.xml><?xml version="1.0" encoding="utf-8"?>
<sst xmlns="http://schemas.openxmlformats.org/spreadsheetml/2006/main" count="204" uniqueCount="96">
  <si>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</si>
  <si>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</si>
  <si>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</si>
  <si>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</si>
  <si>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</si>
  <si>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</si>
  <si>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</si>
  <si>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</si>
  <si>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</si>
  <si>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</si>
  <si>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</si>
  <si>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</si>
  <si>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</si>
  <si>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</si>
  <si>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</si>
  <si>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</si>
  <si>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</si>
  <si>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</si>
  <si>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</si>
  <si>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</si>
  <si>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</si>
  <si>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</si>
  <si>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</si>
  <si>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</si>
  <si>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</si>
  <si>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</si>
  <si>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</si>
  <si>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</si>
  <si>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</si>
  <si>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</si>
  <si>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</si>
  <si>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</si>
  <si>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</si>
  <si>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</si>
  <si>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</si>
  <si>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</si>
  <si>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</si>
  <si>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</si>
  <si>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</si>
  <si>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</si>
  <si>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</si>
  <si>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</si>
  <si>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</si>
  <si>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</si>
  <si>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</si>
  <si>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</si>
  <si>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</si>
  <si>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</si>
  <si>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</si>
  <si>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</si>
  <si>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</si>
  <si>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</si>
  <si>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</si>
  <si>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</si>
  <si>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</si>
  <si>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</si>
  <si>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</si>
  <si>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</si>
  <si>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</si>
  <si>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</si>
  <si>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</si>
  <si>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</si>
  <si>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</si>
  <si>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</si>
  <si>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</si>
  <si>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</si>
  <si>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</si>
  <si>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</si>
  <si>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</si>
  <si>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</si>
  <si>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</si>
  <si>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</si>
  <si>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</si>
  <si>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</si>
  <si>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</si>
  <si>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</si>
  <si>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</si>
  <si>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</si>
  <si>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</si>
  <si>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</si>
  <si>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</si>
  <si>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</si>
  <si>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</si>
  <si>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</si>
  <si>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</si>
  <si>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</si>
  <si>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</si>
  <si>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</si>
  <si>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</si>
  <si>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</si>
  <si>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Joel Vinicio Polanco</t>
  </si>
  <si>
    <t>I</t>
  </si>
  <si>
    <t>Lucia Baez</t>
  </si>
  <si>
    <t>Julio Antonio Medina Feliz</t>
  </si>
  <si>
    <t>Ramon Reynoso Sanchez</t>
  </si>
  <si>
    <t>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</si>
</sst>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2"/>
  <sheetViews>
    <sheetView tabSelected="1" topLeftCell="A25" zoomScale="70" zoomScaleNormal="70" zoomScaleSheetLayoutView="20" zoomScalePageLayoutView="50" workbookViewId="0">
      <selection sqref="A1:R45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20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21</v>
      </c>
      <c r="C5" s="23" t="s">
        <v>22</v>
      </c>
      <c r="D5" s="23" t="s">
        <v>23</v>
      </c>
      <c r="E5" s="25" t="s">
        <v>24</v>
      </c>
      <c r="F5" s="23" t="s">
        <v>25</v>
      </c>
      <c r="G5" s="23" t="s">
        <v>57</v>
      </c>
      <c r="H5" s="27" t="s">
        <v>26</v>
      </c>
      <c r="I5" s="27" t="s">
        <v>27</v>
      </c>
      <c r="J5" s="27" t="s">
        <v>28</v>
      </c>
      <c r="K5" s="27" t="s">
        <v>10</v>
      </c>
      <c r="L5" s="33" t="s">
        <v>29</v>
      </c>
      <c r="M5" s="34"/>
      <c r="N5" s="35"/>
      <c r="O5" s="36" t="s">
        <v>17</v>
      </c>
      <c r="P5" s="27" t="s">
        <v>11</v>
      </c>
      <c r="Q5" s="38" t="s">
        <v>60</v>
      </c>
      <c r="R5" s="27" t="s">
        <v>30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31</v>
      </c>
      <c r="M6" s="6" t="s">
        <v>32</v>
      </c>
      <c r="N6" s="6" t="s">
        <v>33</v>
      </c>
      <c r="O6" s="37"/>
      <c r="P6" s="28"/>
      <c r="Q6" s="38"/>
      <c r="R6" s="28"/>
    </row>
    <row r="7" spans="2:20" s="2" customFormat="1" ht="22.5" customHeight="1" x14ac:dyDescent="0.2">
      <c r="B7" s="7" t="s">
        <v>67</v>
      </c>
      <c r="C7" s="8" t="s">
        <v>34</v>
      </c>
      <c r="D7" s="7" t="s">
        <v>85</v>
      </c>
      <c r="E7" s="8" t="s">
        <v>37</v>
      </c>
      <c r="F7" s="7" t="s">
        <v>41</v>
      </c>
      <c r="G7" s="7" t="s">
        <v>51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62</v>
      </c>
      <c r="C8" s="8" t="s">
        <v>36</v>
      </c>
      <c r="D8" s="7" t="s">
        <v>3</v>
      </c>
      <c r="E8" s="8" t="s">
        <v>37</v>
      </c>
      <c r="F8" s="7" t="s">
        <v>41</v>
      </c>
      <c r="G8" s="7" t="s">
        <v>51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6" si="1">K8+L8+M8+N8+O8+P8</f>
        <v>47176.929999999993</v>
      </c>
      <c r="R8" s="11">
        <f t="shared" ref="R8:R36" si="2">J8-Q8</f>
        <v>152823.07</v>
      </c>
    </row>
    <row r="9" spans="2:20" s="2" customFormat="1" ht="22.5" customHeight="1" x14ac:dyDescent="0.2">
      <c r="B9" s="7" t="s">
        <v>83</v>
      </c>
      <c r="C9" s="8" t="s">
        <v>36</v>
      </c>
      <c r="D9" s="7" t="s">
        <v>3</v>
      </c>
      <c r="E9" s="8" t="s">
        <v>37</v>
      </c>
      <c r="F9" s="7" t="s">
        <v>41</v>
      </c>
      <c r="G9" s="7" t="s">
        <v>51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84</v>
      </c>
      <c r="C10" s="8" t="s">
        <v>34</v>
      </c>
      <c r="D10" s="7" t="s">
        <v>2</v>
      </c>
      <c r="E10" s="8" t="s">
        <v>37</v>
      </c>
      <c r="F10" s="7" t="s">
        <v>41</v>
      </c>
      <c r="G10" s="7" t="s">
        <v>51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86</v>
      </c>
      <c r="C11" s="8" t="s">
        <v>36</v>
      </c>
      <c r="D11" s="7" t="s">
        <v>3</v>
      </c>
      <c r="E11" s="8" t="s">
        <v>37</v>
      </c>
      <c r="F11" s="7" t="s">
        <v>41</v>
      </c>
      <c r="G11" s="7" t="s">
        <v>51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68</v>
      </c>
      <c r="C12" s="8" t="s">
        <v>36</v>
      </c>
      <c r="D12" s="7" t="s">
        <v>38</v>
      </c>
      <c r="E12" s="8" t="s">
        <v>37</v>
      </c>
      <c r="F12" s="7" t="s">
        <v>45</v>
      </c>
      <c r="G12" s="7" t="s">
        <v>52</v>
      </c>
      <c r="H12" s="9">
        <v>150000</v>
      </c>
      <c r="I12" s="10">
        <v>30</v>
      </c>
      <c r="J12" s="9">
        <f t="shared" ref="J12:J36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69</v>
      </c>
      <c r="C13" s="8" t="s">
        <v>34</v>
      </c>
      <c r="D13" s="7" t="s">
        <v>42</v>
      </c>
      <c r="E13" s="8" t="s">
        <v>37</v>
      </c>
      <c r="F13" s="7" t="s">
        <v>43</v>
      </c>
      <c r="G13" s="7" t="s">
        <v>9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63</v>
      </c>
      <c r="C14" s="8" t="s">
        <v>36</v>
      </c>
      <c r="D14" s="7" t="s">
        <v>5</v>
      </c>
      <c r="E14" s="8" t="s">
        <v>54</v>
      </c>
      <c r="F14" s="7" t="s">
        <v>13</v>
      </c>
      <c r="G14" s="7" t="s">
        <v>52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64</v>
      </c>
      <c r="C15" s="8" t="s">
        <v>36</v>
      </c>
      <c r="D15" s="7" t="s">
        <v>12</v>
      </c>
      <c r="E15" s="8" t="s">
        <v>54</v>
      </c>
      <c r="F15" s="7" t="s">
        <v>47</v>
      </c>
      <c r="G15" s="7" t="s">
        <v>9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65</v>
      </c>
      <c r="C16" s="8" t="s">
        <v>34</v>
      </c>
      <c r="D16" s="7" t="s">
        <v>5</v>
      </c>
      <c r="E16" s="8" t="s">
        <v>54</v>
      </c>
      <c r="F16" s="7" t="s">
        <v>13</v>
      </c>
      <c r="G16" s="7" t="s">
        <v>52</v>
      </c>
      <c r="H16" s="9">
        <v>70000</v>
      </c>
      <c r="I16" s="10">
        <v>30</v>
      </c>
      <c r="J16" s="9">
        <f t="shared" si="3"/>
        <v>70000</v>
      </c>
      <c r="K16" s="11">
        <v>4733.5200000000004</v>
      </c>
      <c r="L16" s="11">
        <v>2128</v>
      </c>
      <c r="M16" s="11">
        <v>3174.76</v>
      </c>
      <c r="N16" s="11">
        <v>2009</v>
      </c>
      <c r="O16" s="11">
        <v>3873.51</v>
      </c>
      <c r="P16" s="11">
        <v>25</v>
      </c>
      <c r="Q16" s="11">
        <f t="shared" si="1"/>
        <v>15943.79</v>
      </c>
      <c r="R16" s="11">
        <f t="shared" si="2"/>
        <v>54056.21</v>
      </c>
    </row>
    <row r="17" spans="2:18" s="2" customFormat="1" ht="22.5" customHeight="1" x14ac:dyDescent="0.2">
      <c r="B17" s="7" t="s">
        <v>66</v>
      </c>
      <c r="C17" s="8" t="s">
        <v>34</v>
      </c>
      <c r="D17" s="7" t="s">
        <v>5</v>
      </c>
      <c r="E17" s="8" t="s">
        <v>54</v>
      </c>
      <c r="F17" s="7" t="s">
        <v>13</v>
      </c>
      <c r="G17" s="7" t="s">
        <v>9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77</v>
      </c>
      <c r="C18" s="8" t="s">
        <v>34</v>
      </c>
      <c r="D18" s="7" t="s">
        <v>16</v>
      </c>
      <c r="E18" s="8" t="s">
        <v>54</v>
      </c>
      <c r="F18" s="7" t="s">
        <v>13</v>
      </c>
      <c r="G18" s="7" t="s">
        <v>52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78</v>
      </c>
      <c r="C19" s="8" t="s">
        <v>36</v>
      </c>
      <c r="D19" s="7" t="s">
        <v>14</v>
      </c>
      <c r="E19" s="8" t="s">
        <v>54</v>
      </c>
      <c r="F19" s="7" t="s">
        <v>15</v>
      </c>
      <c r="G19" s="7" t="s">
        <v>9</v>
      </c>
      <c r="H19" s="9">
        <v>50000</v>
      </c>
      <c r="I19" s="10">
        <v>30</v>
      </c>
      <c r="J19" s="9">
        <f t="shared" ref="J19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36</v>
      </c>
      <c r="D20" s="7" t="s">
        <v>18</v>
      </c>
      <c r="E20" s="8" t="s">
        <v>40</v>
      </c>
      <c r="F20" s="7" t="s">
        <v>46</v>
      </c>
      <c r="G20" s="7" t="s">
        <v>9</v>
      </c>
      <c r="H20" s="9">
        <v>50000</v>
      </c>
      <c r="I20" s="10">
        <v>30</v>
      </c>
      <c r="J20" s="9">
        <f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71</v>
      </c>
      <c r="C21" s="8" t="s">
        <v>34</v>
      </c>
      <c r="D21" s="7" t="s">
        <v>61</v>
      </c>
      <c r="E21" s="8" t="s">
        <v>35</v>
      </c>
      <c r="F21" s="7" t="s">
        <v>46</v>
      </c>
      <c r="G21" s="7" t="s">
        <v>52</v>
      </c>
      <c r="H21" s="9">
        <v>40000</v>
      </c>
      <c r="I21" s="10">
        <v>30</v>
      </c>
      <c r="J21" s="9">
        <f t="shared" ref="J21" si="7">(H21/30)*I21</f>
        <v>40000</v>
      </c>
      <c r="K21" s="11">
        <v>442.65</v>
      </c>
      <c r="L21" s="11">
        <v>1216</v>
      </c>
      <c r="M21" s="11"/>
      <c r="N21" s="11">
        <v>1148</v>
      </c>
      <c r="O21" s="11">
        <v>8048.62</v>
      </c>
      <c r="P21" s="11">
        <v>25</v>
      </c>
      <c r="Q21" s="11">
        <f t="shared" si="1"/>
        <v>10880.27</v>
      </c>
      <c r="R21" s="11">
        <f t="shared" si="2"/>
        <v>29119.73</v>
      </c>
    </row>
    <row r="22" spans="2:18" s="2" customFormat="1" ht="22.35" customHeight="1" x14ac:dyDescent="0.2">
      <c r="B22" s="7" t="s">
        <v>79</v>
      </c>
      <c r="C22" s="8" t="s">
        <v>36</v>
      </c>
      <c r="D22" s="7" t="s">
        <v>49</v>
      </c>
      <c r="E22" s="8" t="s">
        <v>35</v>
      </c>
      <c r="F22" s="7" t="s">
        <v>46</v>
      </c>
      <c r="G22" s="7" t="s">
        <v>9</v>
      </c>
      <c r="H22" s="9">
        <v>40000</v>
      </c>
      <c r="I22" s="10">
        <v>30</v>
      </c>
      <c r="J22" s="9">
        <f>(H22/30)*I22</f>
        <v>40000</v>
      </c>
      <c r="K22" s="11">
        <v>442.65</v>
      </c>
      <c r="L22" s="11">
        <v>1216</v>
      </c>
      <c r="M22" s="11"/>
      <c r="N22" s="11">
        <v>1148</v>
      </c>
      <c r="O22" s="11"/>
      <c r="P22" s="11">
        <v>25</v>
      </c>
      <c r="Q22" s="11">
        <f t="shared" si="1"/>
        <v>2831.65</v>
      </c>
      <c r="R22" s="11">
        <f t="shared" si="2"/>
        <v>37168.35</v>
      </c>
    </row>
    <row r="23" spans="2:18" s="2" customFormat="1" ht="22.35" customHeight="1" x14ac:dyDescent="0.2">
      <c r="B23" s="7" t="s">
        <v>76</v>
      </c>
      <c r="C23" s="8" t="s">
        <v>36</v>
      </c>
      <c r="D23" s="7" t="s">
        <v>75</v>
      </c>
      <c r="E23" s="8" t="s">
        <v>35</v>
      </c>
      <c r="F23" s="7" t="s">
        <v>74</v>
      </c>
      <c r="G23" s="7" t="s">
        <v>53</v>
      </c>
      <c r="H23" s="9">
        <v>70000</v>
      </c>
      <c r="I23" s="10">
        <v>30</v>
      </c>
      <c r="J23" s="9">
        <f t="shared" ref="J23:J24" si="8">(H23/30)*I23</f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" si="9">K23+L23+M23+N23+O23+P23</f>
        <v>9530.48</v>
      </c>
      <c r="R23" s="11">
        <f t="shared" ref="R23" si="10">J23-Q23</f>
        <v>60469.520000000004</v>
      </c>
    </row>
    <row r="24" spans="2:18" s="2" customFormat="1" ht="22.35" customHeight="1" x14ac:dyDescent="0.2">
      <c r="B24" s="7" t="s">
        <v>88</v>
      </c>
      <c r="C24" s="8" t="s">
        <v>36</v>
      </c>
      <c r="D24" s="7" t="s">
        <v>89</v>
      </c>
      <c r="E24" s="8" t="s">
        <v>35</v>
      </c>
      <c r="F24" s="7" t="s">
        <v>74</v>
      </c>
      <c r="G24" s="7" t="s">
        <v>53</v>
      </c>
      <c r="H24" s="9">
        <v>55000</v>
      </c>
      <c r="I24" s="10">
        <v>30</v>
      </c>
      <c r="J24" s="9">
        <f t="shared" si="8"/>
        <v>55000</v>
      </c>
      <c r="K24" s="11">
        <v>2559.6799999999998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ref="Q24:Q25" si="11">K24+L24+M24+N24+O24+P24</f>
        <v>5835.18</v>
      </c>
      <c r="R24" s="11">
        <f t="shared" ref="R24:R25" si="12">J24-Q24</f>
        <v>49164.82</v>
      </c>
    </row>
    <row r="25" spans="2:18" s="2" customFormat="1" ht="22.5" customHeight="1" x14ac:dyDescent="0.2">
      <c r="B25" s="7" t="s">
        <v>55</v>
      </c>
      <c r="C25" s="8" t="s">
        <v>36</v>
      </c>
      <c r="D25" s="7" t="s">
        <v>49</v>
      </c>
      <c r="E25" s="8" t="s">
        <v>35</v>
      </c>
      <c r="F25" s="7" t="s">
        <v>45</v>
      </c>
      <c r="G25" s="7" t="s">
        <v>53</v>
      </c>
      <c r="H25" s="9">
        <v>50000</v>
      </c>
      <c r="I25" s="10">
        <v>30</v>
      </c>
      <c r="J25" s="9">
        <f>(H25/30)*I25</f>
        <v>50000</v>
      </c>
      <c r="K25" s="11">
        <v>1854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1"/>
        <v>4834</v>
      </c>
      <c r="R25" s="11">
        <f t="shared" si="12"/>
        <v>45166</v>
      </c>
    </row>
    <row r="26" spans="2:18" s="2" customFormat="1" ht="22.5" customHeight="1" x14ac:dyDescent="0.2">
      <c r="B26" s="7" t="s">
        <v>82</v>
      </c>
      <c r="C26" s="8" t="s">
        <v>36</v>
      </c>
      <c r="D26" s="7" t="s">
        <v>50</v>
      </c>
      <c r="E26" s="8" t="s">
        <v>35</v>
      </c>
      <c r="F26" s="7" t="s">
        <v>46</v>
      </c>
      <c r="G26" s="7" t="s">
        <v>58</v>
      </c>
      <c r="H26" s="9">
        <v>31500</v>
      </c>
      <c r="I26" s="10">
        <v>30</v>
      </c>
      <c r="J26" s="9">
        <f t="shared" ref="J26" si="13">(H26/30)*I26</f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>K26+L26+M26+N26+O26+P26</f>
        <v>1886.65</v>
      </c>
      <c r="R26" s="11">
        <f t="shared" ref="R26" si="14">J26-Q26</f>
        <v>29613.35</v>
      </c>
    </row>
    <row r="27" spans="2:18" s="2" customFormat="1" ht="22.5" customHeight="1" x14ac:dyDescent="0.2">
      <c r="B27" s="7" t="s">
        <v>1</v>
      </c>
      <c r="C27" s="8" t="s">
        <v>36</v>
      </c>
      <c r="D27" s="7" t="s">
        <v>4</v>
      </c>
      <c r="E27" s="8" t="s">
        <v>35</v>
      </c>
      <c r="F27" s="7" t="s">
        <v>44</v>
      </c>
      <c r="G27" s="7" t="s">
        <v>52</v>
      </c>
      <c r="H27" s="9">
        <v>28350</v>
      </c>
      <c r="I27" s="10">
        <v>30</v>
      </c>
      <c r="J27" s="9">
        <f>(H27/30)*I27</f>
        <v>28350</v>
      </c>
      <c r="K27" s="11">
        <v>0</v>
      </c>
      <c r="L27" s="11">
        <v>861.84</v>
      </c>
      <c r="M27" s="11">
        <v>1587.38</v>
      </c>
      <c r="N27" s="11">
        <v>813.64499999999998</v>
      </c>
      <c r="O27" s="11">
        <v>8987.86</v>
      </c>
      <c r="P27" s="11">
        <v>25</v>
      </c>
      <c r="Q27" s="11">
        <f t="shared" si="1"/>
        <v>12275.725</v>
      </c>
      <c r="R27" s="11">
        <f t="shared" si="2"/>
        <v>16074.275</v>
      </c>
    </row>
    <row r="28" spans="2:18" s="2" customFormat="1" ht="22.5" customHeight="1" x14ac:dyDescent="0.2">
      <c r="B28" s="7" t="s">
        <v>72</v>
      </c>
      <c r="C28" s="8" t="s">
        <v>34</v>
      </c>
      <c r="D28" s="7" t="s">
        <v>8</v>
      </c>
      <c r="E28" s="8" t="s">
        <v>39</v>
      </c>
      <c r="F28" s="7" t="s">
        <v>48</v>
      </c>
      <c r="G28" s="7" t="s">
        <v>58</v>
      </c>
      <c r="H28" s="9">
        <v>22000</v>
      </c>
      <c r="I28" s="10">
        <v>30</v>
      </c>
      <c r="J28" s="9">
        <f t="shared" si="3"/>
        <v>22000</v>
      </c>
      <c r="K28" s="11">
        <v>0</v>
      </c>
      <c r="L28" s="11">
        <v>668.8</v>
      </c>
      <c r="M28" s="11"/>
      <c r="N28" s="11">
        <v>631.4</v>
      </c>
      <c r="O28" s="11">
        <v>4808.76</v>
      </c>
      <c r="P28" s="11">
        <v>25</v>
      </c>
      <c r="Q28" s="11">
        <f t="shared" si="1"/>
        <v>6133.96</v>
      </c>
      <c r="R28" s="11">
        <f t="shared" si="2"/>
        <v>15866.04</v>
      </c>
    </row>
    <row r="29" spans="2:18" s="2" customFormat="1" ht="22.5" customHeight="1" x14ac:dyDescent="0.2">
      <c r="B29" s="7" t="s">
        <v>80</v>
      </c>
      <c r="C29" s="8" t="s">
        <v>36</v>
      </c>
      <c r="D29" s="7" t="s">
        <v>6</v>
      </c>
      <c r="E29" s="8" t="s">
        <v>39</v>
      </c>
      <c r="F29" s="7" t="s">
        <v>48</v>
      </c>
      <c r="G29" s="7" t="s">
        <v>58</v>
      </c>
      <c r="H29" s="9">
        <v>16500</v>
      </c>
      <c r="I29" s="10">
        <v>30</v>
      </c>
      <c r="J29" s="9">
        <f t="shared" si="3"/>
        <v>16500</v>
      </c>
      <c r="K29" s="11">
        <v>0</v>
      </c>
      <c r="L29" s="11">
        <v>501.6</v>
      </c>
      <c r="M29" s="11"/>
      <c r="N29" s="11">
        <v>473.55</v>
      </c>
      <c r="O29" s="11"/>
      <c r="P29" s="11">
        <v>25</v>
      </c>
      <c r="Q29" s="11">
        <f t="shared" si="1"/>
        <v>1000.1500000000001</v>
      </c>
      <c r="R29" s="11">
        <f t="shared" si="2"/>
        <v>15499.85</v>
      </c>
    </row>
    <row r="30" spans="2:18" s="2" customFormat="1" ht="22.5" customHeight="1" x14ac:dyDescent="0.2">
      <c r="B30" s="7" t="s">
        <v>73</v>
      </c>
      <c r="C30" s="8" t="s">
        <v>36</v>
      </c>
      <c r="D30" s="7" t="s">
        <v>6</v>
      </c>
      <c r="E30" s="8" t="s">
        <v>39</v>
      </c>
      <c r="F30" s="7" t="s">
        <v>48</v>
      </c>
      <c r="G30" s="7" t="s">
        <v>58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>
        <v>7380.58</v>
      </c>
      <c r="P30" s="11">
        <v>125</v>
      </c>
      <c r="Q30" s="11">
        <f t="shared" si="1"/>
        <v>8480.73</v>
      </c>
      <c r="R30" s="11">
        <f t="shared" si="2"/>
        <v>8019.27</v>
      </c>
    </row>
    <row r="31" spans="2:18" s="2" customFormat="1" ht="38.25" customHeight="1" x14ac:dyDescent="0.2">
      <c r="B31" s="7" t="s">
        <v>81</v>
      </c>
      <c r="C31" s="8" t="s">
        <v>36</v>
      </c>
      <c r="D31" s="7" t="s">
        <v>6</v>
      </c>
      <c r="E31" s="8" t="s">
        <v>39</v>
      </c>
      <c r="F31" s="7" t="s">
        <v>48</v>
      </c>
      <c r="G31" s="7" t="s">
        <v>58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>
        <v>1000</v>
      </c>
      <c r="P31" s="11">
        <v>25</v>
      </c>
      <c r="Q31" s="11">
        <f t="shared" si="1"/>
        <v>2000.15</v>
      </c>
      <c r="R31" s="11">
        <f t="shared" si="2"/>
        <v>14499.85</v>
      </c>
    </row>
    <row r="32" spans="2:18" s="2" customFormat="1" ht="22.5" customHeight="1" x14ac:dyDescent="0.2">
      <c r="B32" s="7" t="s">
        <v>93</v>
      </c>
      <c r="C32" s="8" t="s">
        <v>34</v>
      </c>
      <c r="D32" s="7" t="s">
        <v>7</v>
      </c>
      <c r="E32" s="8" t="s">
        <v>91</v>
      </c>
      <c r="F32" s="7" t="s">
        <v>48</v>
      </c>
      <c r="G32" s="7" t="s">
        <v>58</v>
      </c>
      <c r="H32" s="9">
        <v>20900</v>
      </c>
      <c r="I32" s="10">
        <v>26</v>
      </c>
      <c r="J32" s="9">
        <v>20900</v>
      </c>
      <c r="K32" s="11">
        <v>0</v>
      </c>
      <c r="L32" s="11">
        <v>635.36</v>
      </c>
      <c r="M32" s="11"/>
      <c r="N32" s="11">
        <v>599.83000000000004</v>
      </c>
      <c r="O32" s="11"/>
      <c r="P32" s="11">
        <v>25</v>
      </c>
      <c r="Q32" s="11">
        <f>K32+L32+M32+N32+O32+P32</f>
        <v>1260.19</v>
      </c>
      <c r="R32" s="11">
        <f t="shared" si="2"/>
        <v>19639.810000000001</v>
      </c>
    </row>
    <row r="33" spans="2:18" s="2" customFormat="1" ht="22.5" customHeight="1" x14ac:dyDescent="0.2">
      <c r="B33" s="7" t="s">
        <v>19</v>
      </c>
      <c r="C33" s="8" t="s">
        <v>34</v>
      </c>
      <c r="D33" s="7" t="s">
        <v>7</v>
      </c>
      <c r="E33" s="8" t="s">
        <v>39</v>
      </c>
      <c r="F33" s="7" t="s">
        <v>48</v>
      </c>
      <c r="G33" s="7" t="s">
        <v>58</v>
      </c>
      <c r="H33" s="9">
        <v>20900</v>
      </c>
      <c r="I33" s="10">
        <v>30</v>
      </c>
      <c r="J33" s="9">
        <f t="shared" ref="J33:J35" si="15">(H33/30)*I33</f>
        <v>20900</v>
      </c>
      <c r="K33" s="11">
        <v>0</v>
      </c>
      <c r="L33" s="11">
        <v>635.36</v>
      </c>
      <c r="M33" s="11"/>
      <c r="N33" s="11">
        <v>599.83000000000004</v>
      </c>
      <c r="O33" s="11">
        <v>2000</v>
      </c>
      <c r="P33" s="11">
        <v>25</v>
      </c>
      <c r="Q33" s="11">
        <f t="shared" ref="Q33" si="16">K33+L33+M33+N33+O33+P33</f>
        <v>3260.19</v>
      </c>
      <c r="R33" s="11">
        <f>J33-Q33</f>
        <v>17639.810000000001</v>
      </c>
    </row>
    <row r="34" spans="2:18" s="2" customFormat="1" ht="22.5" customHeight="1" x14ac:dyDescent="0.2">
      <c r="B34" s="7" t="s">
        <v>90</v>
      </c>
      <c r="C34" s="8" t="s">
        <v>34</v>
      </c>
      <c r="D34" s="7" t="s">
        <v>7</v>
      </c>
      <c r="E34" s="8" t="s">
        <v>91</v>
      </c>
      <c r="F34" s="7" t="s">
        <v>48</v>
      </c>
      <c r="G34" s="7" t="s">
        <v>58</v>
      </c>
      <c r="H34" s="9">
        <v>20900</v>
      </c>
      <c r="I34" s="10">
        <v>30</v>
      </c>
      <c r="J34" s="9">
        <f t="shared" si="15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>K34+L34+M34+N34+O34+P34</f>
        <v>1260.19</v>
      </c>
      <c r="R34" s="11">
        <f>J34-Q34</f>
        <v>19639.810000000001</v>
      </c>
    </row>
    <row r="35" spans="2:18" s="2" customFormat="1" ht="22.5" customHeight="1" x14ac:dyDescent="0.2">
      <c r="B35" s="7" t="s">
        <v>94</v>
      </c>
      <c r="C35" s="8" t="s">
        <v>34</v>
      </c>
      <c r="D35" s="7" t="s">
        <v>7</v>
      </c>
      <c r="E35" s="8" t="s">
        <v>91</v>
      </c>
      <c r="F35" s="7" t="s">
        <v>48</v>
      </c>
      <c r="G35" s="7" t="s">
        <v>58</v>
      </c>
      <c r="H35" s="9">
        <v>20900</v>
      </c>
      <c r="I35" s="10">
        <v>30</v>
      </c>
      <c r="J35" s="9">
        <f t="shared" si="15"/>
        <v>20900</v>
      </c>
      <c r="K35" s="11">
        <v>0</v>
      </c>
      <c r="L35" s="11">
        <v>635.36</v>
      </c>
      <c r="M35" s="11"/>
      <c r="N35" s="11">
        <v>599.83000000000004</v>
      </c>
      <c r="O35" s="11"/>
      <c r="P35" s="11">
        <v>25</v>
      </c>
      <c r="Q35" s="11">
        <f>K35+L35+M35+N35+O35+P35</f>
        <v>1260.19</v>
      </c>
      <c r="R35" s="11">
        <f>J35-Q35</f>
        <v>19639.810000000001</v>
      </c>
    </row>
    <row r="36" spans="2:18" s="2" customFormat="1" ht="22.5" customHeight="1" x14ac:dyDescent="0.2">
      <c r="B36" s="7" t="s">
        <v>87</v>
      </c>
      <c r="C36" s="8" t="s">
        <v>34</v>
      </c>
      <c r="D36" s="7" t="s">
        <v>7</v>
      </c>
      <c r="E36" s="8" t="s">
        <v>39</v>
      </c>
      <c r="F36" s="7" t="s">
        <v>48</v>
      </c>
      <c r="G36" s="7" t="s">
        <v>58</v>
      </c>
      <c r="H36" s="9">
        <v>20900</v>
      </c>
      <c r="I36" s="10">
        <v>30</v>
      </c>
      <c r="J36" s="9">
        <f t="shared" si="3"/>
        <v>20900</v>
      </c>
      <c r="K36" s="11">
        <v>0</v>
      </c>
      <c r="L36" s="11">
        <v>635.36</v>
      </c>
      <c r="M36" s="11"/>
      <c r="N36" s="11">
        <v>599.83000000000004</v>
      </c>
      <c r="O36" s="11">
        <v>3191.84</v>
      </c>
      <c r="P36" s="11">
        <v>25</v>
      </c>
      <c r="Q36" s="11">
        <f t="shared" si="1"/>
        <v>4452.0300000000007</v>
      </c>
      <c r="R36" s="11">
        <f t="shared" si="2"/>
        <v>16447.97</v>
      </c>
    </row>
    <row r="37" spans="2:18" s="2" customFormat="1" x14ac:dyDescent="0.2">
      <c r="B37" s="29" t="s">
        <v>0</v>
      </c>
      <c r="C37" s="30"/>
      <c r="D37" s="30"/>
      <c r="E37" s="30"/>
      <c r="F37" s="30"/>
      <c r="G37" s="31"/>
      <c r="H37" s="18">
        <f>SUM(H7:H36)</f>
        <v>2320850</v>
      </c>
      <c r="I37" s="18"/>
      <c r="J37" s="18">
        <f t="shared" ref="J37:P37" si="17">SUM(J7:J36)</f>
        <v>2320850</v>
      </c>
      <c r="K37" s="20">
        <f t="shared" si="17"/>
        <v>287415.17999999993</v>
      </c>
      <c r="L37" s="20">
        <f t="shared" si="17"/>
        <v>63868.89</v>
      </c>
      <c r="M37" s="20">
        <f t="shared" si="17"/>
        <v>4762.1400000000003</v>
      </c>
      <c r="N37" s="20">
        <f t="shared" si="17"/>
        <v>66608.395000000019</v>
      </c>
      <c r="O37" s="20">
        <f t="shared" si="17"/>
        <v>41291.17</v>
      </c>
      <c r="P37" s="20">
        <f t="shared" si="17"/>
        <v>850</v>
      </c>
      <c r="Q37" s="20">
        <f>SUM(Q7:Q36)</f>
        <v>464795.77499999997</v>
      </c>
      <c r="R37" s="18">
        <f>SUM(R7:R36)</f>
        <v>1856054.2250000008</v>
      </c>
    </row>
    <row r="38" spans="2:18" s="14" customFormat="1" ht="15.95" customHeight="1" x14ac:dyDescent="0.2"/>
    <row r="39" spans="2:18" s="2" customForma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3"/>
      <c r="O39" s="13"/>
      <c r="P39" s="13"/>
      <c r="Q39" s="13"/>
      <c r="R39" s="13"/>
    </row>
    <row r="40" spans="2:18" s="2" customFormat="1" ht="33.75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2:18" s="2" customFormat="1" ht="23.45" customHeight="1" x14ac:dyDescent="0.2">
      <c r="B41" s="19" t="s">
        <v>92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2:18" s="2" customFormat="1" ht="21" customHeight="1" x14ac:dyDescent="0.2">
      <c r="B42" s="12" t="s">
        <v>59</v>
      </c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C45" s="12"/>
      <c r="D45" s="4"/>
      <c r="E45" s="12"/>
      <c r="F45" s="4"/>
      <c r="G45" s="4"/>
      <c r="H45" s="4"/>
      <c r="I45" s="4"/>
      <c r="J45" s="4"/>
      <c r="K45" s="4"/>
      <c r="L45" s="4"/>
      <c r="M45" s="4"/>
      <c r="N45" s="15"/>
      <c r="O45" s="15"/>
      <c r="P45" s="15"/>
      <c r="Q45" s="15"/>
      <c r="R45" s="15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</sheetData>
  <mergeCells count="20">
    <mergeCell ref="B37:G37"/>
    <mergeCell ref="B40:R40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2023-11-14T20:01:12Z</dcterms:modified>
</cp:coreProperties>
</file>