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acena\Documents\"/>
    </mc:Choice>
  </mc:AlternateContent>
  <xr:revisionPtr revIDLastSave="0" documentId="8_{A1B38138-4550-4A50-B991-A2204633C6CD}" xr6:coauthVersionLast="47" xr6:coauthVersionMax="47" xr10:uidLastSave="{00000000-0000-0000-0000-000000000000}"/>
  <bookViews>
    <workbookView xWindow="20370" yWindow="-120" windowWidth="29040" windowHeight="15720" activeTab="4" xr2:uid="{00000000-000D-0000-FFFF-FFFF00000000}"/>
  </bookViews>
  <sheets>
    <sheet name="Anexo 1" sheetId="2" r:id="rId1"/>
    <sheet name="Anexo 2" sheetId="3" r:id="rId2"/>
    <sheet name="Anexo 3A Fros del producto" sheetId="4" r:id="rId3"/>
    <sheet name="Anexo 3B Fros de la empresa" sheetId="5" r:id="rId4"/>
    <sheet name="Anexo 7" sheetId="6" r:id="rId5"/>
    <sheet name="Hoja1" sheetId="1" state="hidden" r:id="rId6"/>
  </sheets>
  <definedNames>
    <definedName name="_xlnm._FilterDatabase" localSheetId="0" hidden="1">'Anexo 1'!$CT$159:$EQ$366</definedName>
    <definedName name="_xlnm.Print_Area" localSheetId="0">'Anexo 1'!$B$1:$Q$81,'Anexo 1'!$B$82:$P$112</definedName>
    <definedName name="_xlnm.Print_Area" localSheetId="2">'Anexo 3A Fros del producto'!$B$2:$J$52</definedName>
    <definedName name="_xlnm.Print_Area" localSheetId="3">'Anexo 3B Fros de la empresa'!$B$4:$J$43</definedName>
    <definedName name="_xlnm.Criteria" localSheetId="0">'Anexo 1'!$EQ$159</definedName>
    <definedName name="Excel_BuiltIn__FilterDatabase_1">#REF!</definedName>
    <definedName name="Excel_BuiltIn__FilterDatabase_2">'Anexo 1'!#REF!</definedName>
    <definedName name="Excel_BuiltIn__FilterDatabase_3">#REF!</definedName>
    <definedName name="Excel_BuiltIn__FilterDatabase_4">#REF!</definedName>
    <definedName name="Excel_BuiltIn_Criteria_1">#REF!</definedName>
    <definedName name="Excel_BuiltIn_Criteria_2">'Anexo 1'!#REF!</definedName>
    <definedName name="Excel_BuiltIn_Criteria_3">#REF!</definedName>
    <definedName name="Excel_BuiltIn_Criteria_4">#REF!</definedName>
    <definedName name="Excel_BuiltIn_Extract_1">#REF!</definedName>
    <definedName name="Excel_BuiltIn_Extract_2">'Anexo 1'!#REF!</definedName>
    <definedName name="Excel_BuiltIn_Extract_3">#REF!</definedName>
    <definedName name="Excel_BuiltIn_Extract_4">#REF!</definedName>
    <definedName name="Excel_BuiltIn_Print_Area_1">#REF!</definedName>
    <definedName name="Excel_BuiltIn_Print_Area_2">'Anexo 1'!$B$1:$V$112</definedName>
    <definedName name="Excel_BuiltIn_Print_Area_3">#REF!</definedName>
    <definedName name="Excel_BuiltIn_Print_Area_4">#REF!</definedName>
    <definedName name="Excel_BuiltIn_Print_Titles_1">#REF!</definedName>
    <definedName name="Excel_BuiltIn_Print_Titles_2">'Anexo 1'!#REF!</definedName>
    <definedName name="Excel_BuiltIn_Print_Titles_3">#REF!</definedName>
    <definedName name="Excel_BuiltIn_Print_Titles_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O37" i="3"/>
  <c r="N37" i="3"/>
  <c r="L37" i="3"/>
  <c r="O36" i="3"/>
  <c r="N36" i="3"/>
  <c r="L36" i="3"/>
  <c r="O35" i="3"/>
  <c r="N35" i="3"/>
  <c r="L35" i="3"/>
  <c r="O34" i="3"/>
  <c r="N34" i="3"/>
  <c r="L34" i="3"/>
  <c r="O33" i="3"/>
  <c r="N33" i="3"/>
  <c r="L33" i="3"/>
  <c r="O32" i="3"/>
  <c r="N32" i="3"/>
  <c r="L32" i="3"/>
  <c r="O31" i="3"/>
  <c r="N31" i="3"/>
  <c r="L31" i="3"/>
  <c r="O28" i="3"/>
  <c r="N28" i="3"/>
  <c r="L28" i="3"/>
  <c r="O27" i="3"/>
  <c r="N27" i="3"/>
  <c r="L27" i="3"/>
  <c r="O26" i="3"/>
  <c r="N26" i="3"/>
  <c r="L26" i="3"/>
  <c r="O25" i="3"/>
  <c r="N25" i="3"/>
  <c r="L25" i="3"/>
  <c r="O24" i="3"/>
  <c r="N24" i="3"/>
  <c r="L24" i="3"/>
  <c r="O23" i="3"/>
  <c r="N23" i="3"/>
  <c r="L23" i="3"/>
  <c r="O22" i="3"/>
  <c r="N22" i="3"/>
  <c r="L22" i="3"/>
  <c r="O21" i="3"/>
  <c r="N21" i="3"/>
  <c r="L21" i="3"/>
  <c r="O20" i="3"/>
  <c r="N20" i="3"/>
  <c r="L20" i="3"/>
  <c r="O18" i="3"/>
  <c r="N18" i="3"/>
  <c r="M18" i="3"/>
  <c r="L18" i="3"/>
  <c r="N37" i="5" l="1"/>
  <c r="M37" i="5"/>
  <c r="M15" i="5"/>
  <c r="L15" i="5"/>
  <c r="J43" i="5" l="1"/>
  <c r="I43" i="5"/>
  <c r="F43" i="5"/>
  <c r="E43" i="5"/>
  <c r="J42" i="5"/>
  <c r="I42" i="5"/>
  <c r="F42" i="5"/>
  <c r="E42" i="5"/>
  <c r="J41" i="5"/>
  <c r="I41" i="5"/>
  <c r="F41" i="5"/>
  <c r="E41" i="5"/>
  <c r="J40" i="5"/>
  <c r="N40" i="5" s="1"/>
  <c r="I40" i="5"/>
  <c r="F40" i="5"/>
  <c r="E40" i="5"/>
  <c r="J38" i="5"/>
  <c r="I38" i="5"/>
  <c r="F38" i="5"/>
  <c r="E38" i="5"/>
  <c r="F37" i="5"/>
  <c r="L37" i="5" s="1"/>
  <c r="E37" i="5"/>
  <c r="K37" i="5" s="1"/>
  <c r="J36" i="5"/>
  <c r="I36" i="5"/>
  <c r="F36" i="5"/>
  <c r="E36" i="5"/>
  <c r="N34" i="5"/>
  <c r="M34" i="5"/>
  <c r="K34" i="5"/>
  <c r="N33" i="5"/>
  <c r="M33" i="5"/>
  <c r="K33" i="5"/>
  <c r="N32" i="5"/>
  <c r="M32" i="5"/>
  <c r="K32" i="5"/>
  <c r="N31" i="5"/>
  <c r="M31" i="5"/>
  <c r="K31" i="5"/>
  <c r="N30" i="5"/>
  <c r="M30" i="5"/>
  <c r="K30" i="5"/>
  <c r="N29" i="5"/>
  <c r="M29" i="5"/>
  <c r="K29" i="5"/>
  <c r="N28" i="5"/>
  <c r="M28" i="5"/>
  <c r="K28" i="5"/>
  <c r="N25" i="5"/>
  <c r="M25" i="5"/>
  <c r="K25" i="5"/>
  <c r="N24" i="5"/>
  <c r="M24" i="5"/>
  <c r="K24" i="5"/>
  <c r="N23" i="5"/>
  <c r="M23" i="5"/>
  <c r="K23" i="5"/>
  <c r="N22" i="5"/>
  <c r="M22" i="5"/>
  <c r="K22" i="5"/>
  <c r="N21" i="5"/>
  <c r="M21" i="5"/>
  <c r="K21" i="5"/>
  <c r="N20" i="5"/>
  <c r="M20" i="5"/>
  <c r="K20" i="5"/>
  <c r="N19" i="5"/>
  <c r="M19" i="5"/>
  <c r="K19" i="5"/>
  <c r="N18" i="5"/>
  <c r="M18" i="5"/>
  <c r="K18" i="5"/>
  <c r="N17" i="5"/>
  <c r="M17" i="5"/>
  <c r="K17" i="5"/>
  <c r="N15" i="5"/>
  <c r="K15" i="5"/>
  <c r="K16" i="4"/>
  <c r="L16" i="4"/>
  <c r="N16" i="4"/>
  <c r="K18" i="4"/>
  <c r="L18" i="4"/>
  <c r="M18" i="4"/>
  <c r="N18" i="4"/>
  <c r="K19" i="4"/>
  <c r="L19" i="4"/>
  <c r="M19" i="4"/>
  <c r="N19" i="4"/>
  <c r="K20" i="4"/>
  <c r="L20" i="4"/>
  <c r="M20" i="4"/>
  <c r="N20" i="4"/>
  <c r="K21" i="4"/>
  <c r="L21" i="4"/>
  <c r="M21" i="4"/>
  <c r="N21" i="4"/>
  <c r="K22" i="4"/>
  <c r="L22" i="4"/>
  <c r="M22" i="4"/>
  <c r="N22" i="4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L26" i="4"/>
  <c r="M26" i="4"/>
  <c r="N26" i="4"/>
  <c r="K29" i="4"/>
  <c r="L29" i="4"/>
  <c r="M29" i="4"/>
  <c r="N29" i="4"/>
  <c r="K30" i="4"/>
  <c r="L30" i="4"/>
  <c r="M30" i="4"/>
  <c r="N30" i="4"/>
  <c r="K31" i="4"/>
  <c r="L31" i="4"/>
  <c r="M31" i="4"/>
  <c r="N31" i="4"/>
  <c r="K32" i="4"/>
  <c r="L32" i="4"/>
  <c r="M32" i="4"/>
  <c r="N32" i="4"/>
  <c r="K33" i="4"/>
  <c r="L33" i="4"/>
  <c r="M33" i="4"/>
  <c r="N33" i="4"/>
  <c r="K34" i="4"/>
  <c r="L34" i="4"/>
  <c r="M34" i="4"/>
  <c r="N34" i="4"/>
  <c r="K35" i="4"/>
  <c r="L35" i="4"/>
  <c r="M35" i="4"/>
  <c r="N35" i="4"/>
  <c r="E37" i="4"/>
  <c r="F37" i="4"/>
  <c r="G37" i="4"/>
  <c r="M37" i="4" s="1"/>
  <c r="I37" i="4"/>
  <c r="N37" i="4" s="1"/>
  <c r="J37" i="4"/>
  <c r="K37" i="4"/>
  <c r="E38" i="4"/>
  <c r="M38" i="4" s="1"/>
  <c r="F38" i="4"/>
  <c r="L38" i="4" s="1"/>
  <c r="G38" i="4"/>
  <c r="I38" i="4"/>
  <c r="N38" i="4" s="1"/>
  <c r="J38" i="4"/>
  <c r="E39" i="4"/>
  <c r="K39" i="4" s="1"/>
  <c r="F39" i="4"/>
  <c r="G39" i="4"/>
  <c r="I39" i="4"/>
  <c r="J39" i="4"/>
  <c r="E41" i="4"/>
  <c r="F41" i="4"/>
  <c r="G41" i="4"/>
  <c r="I41" i="4"/>
  <c r="J41" i="4"/>
  <c r="E42" i="4"/>
  <c r="F42" i="4"/>
  <c r="G42" i="4"/>
  <c r="I42" i="4"/>
  <c r="J42" i="4"/>
  <c r="E43" i="4"/>
  <c r="F43" i="4"/>
  <c r="G43" i="4"/>
  <c r="I43" i="4"/>
  <c r="J43" i="4"/>
  <c r="E44" i="4"/>
  <c r="F44" i="4"/>
  <c r="G44" i="4"/>
  <c r="I44" i="4"/>
  <c r="J44" i="4"/>
  <c r="J110" i="2"/>
  <c r="I110" i="2"/>
  <c r="H110" i="2"/>
  <c r="G110" i="2"/>
  <c r="F110" i="2"/>
  <c r="E110" i="2"/>
  <c r="O110" i="2" s="1"/>
  <c r="C110" i="2"/>
  <c r="J109" i="2"/>
  <c r="I109" i="2"/>
  <c r="H109" i="2"/>
  <c r="G109" i="2"/>
  <c r="F109" i="2"/>
  <c r="E109" i="2"/>
  <c r="C109" i="2"/>
  <c r="J108" i="2"/>
  <c r="I108" i="2"/>
  <c r="H108" i="2"/>
  <c r="N108" i="2" s="1"/>
  <c r="G108" i="2"/>
  <c r="F108" i="2"/>
  <c r="E108" i="2"/>
  <c r="O108" i="2" s="1"/>
  <c r="C108" i="2"/>
  <c r="J107" i="2"/>
  <c r="I107" i="2"/>
  <c r="H107" i="2"/>
  <c r="G107" i="2"/>
  <c r="F107" i="2"/>
  <c r="E107" i="2"/>
  <c r="C107" i="2"/>
  <c r="J106" i="2"/>
  <c r="I106" i="2"/>
  <c r="H106" i="2"/>
  <c r="G106" i="2"/>
  <c r="F106" i="2"/>
  <c r="E106" i="2"/>
  <c r="O106" i="2" s="1"/>
  <c r="C106" i="2"/>
  <c r="J105" i="2"/>
  <c r="I105" i="2"/>
  <c r="H105" i="2"/>
  <c r="N105" i="2" s="1"/>
  <c r="G105" i="2"/>
  <c r="F105" i="2"/>
  <c r="E105" i="2"/>
  <c r="O105" i="2" s="1"/>
  <c r="C105" i="2"/>
  <c r="J104" i="2"/>
  <c r="I104" i="2"/>
  <c r="P104" i="2" s="1"/>
  <c r="H104" i="2"/>
  <c r="N104" i="2" s="1"/>
  <c r="G104" i="2"/>
  <c r="F104" i="2"/>
  <c r="E104" i="2"/>
  <c r="C104" i="2"/>
  <c r="J103" i="2"/>
  <c r="I103" i="2"/>
  <c r="H103" i="2"/>
  <c r="G103" i="2"/>
  <c r="F103" i="2"/>
  <c r="E103" i="2"/>
  <c r="C103" i="2"/>
  <c r="J102" i="2"/>
  <c r="I102" i="2"/>
  <c r="H102" i="2"/>
  <c r="G102" i="2"/>
  <c r="F102" i="2"/>
  <c r="E102" i="2"/>
  <c r="C102" i="2"/>
  <c r="J101" i="2"/>
  <c r="I101" i="2"/>
  <c r="H101" i="2"/>
  <c r="G101" i="2"/>
  <c r="F101" i="2"/>
  <c r="E101" i="2"/>
  <c r="C101" i="2"/>
  <c r="J100" i="2"/>
  <c r="I100" i="2"/>
  <c r="H100" i="2"/>
  <c r="G100" i="2"/>
  <c r="F100" i="2"/>
  <c r="E100" i="2"/>
  <c r="C100" i="2"/>
  <c r="J99" i="2"/>
  <c r="I99" i="2"/>
  <c r="H99" i="2"/>
  <c r="G99" i="2"/>
  <c r="F99" i="2"/>
  <c r="E99" i="2"/>
  <c r="C99" i="2"/>
  <c r="J98" i="2"/>
  <c r="I98" i="2"/>
  <c r="H98" i="2"/>
  <c r="G98" i="2"/>
  <c r="F98" i="2"/>
  <c r="E98" i="2"/>
  <c r="O98" i="2" s="1"/>
  <c r="C98" i="2"/>
  <c r="J97" i="2"/>
  <c r="I97" i="2"/>
  <c r="H97" i="2"/>
  <c r="G97" i="2"/>
  <c r="F97" i="2"/>
  <c r="E97" i="2"/>
  <c r="O97" i="2" s="1"/>
  <c r="C97" i="2"/>
  <c r="J96" i="2"/>
  <c r="I96" i="2"/>
  <c r="H96" i="2"/>
  <c r="G96" i="2"/>
  <c r="F96" i="2"/>
  <c r="E96" i="2"/>
  <c r="C96" i="2"/>
  <c r="J95" i="2"/>
  <c r="I95" i="2"/>
  <c r="H95" i="2"/>
  <c r="G95" i="2"/>
  <c r="F95" i="2"/>
  <c r="E95" i="2"/>
  <c r="C95" i="2"/>
  <c r="J94" i="2"/>
  <c r="I94" i="2"/>
  <c r="H94" i="2"/>
  <c r="G94" i="2"/>
  <c r="F94" i="2"/>
  <c r="E94" i="2"/>
  <c r="O94" i="2" s="1"/>
  <c r="C94" i="2"/>
  <c r="J93" i="2"/>
  <c r="I93" i="2"/>
  <c r="H93" i="2"/>
  <c r="G93" i="2"/>
  <c r="F93" i="2"/>
  <c r="E93" i="2"/>
  <c r="O93" i="2" s="1"/>
  <c r="C93" i="2"/>
  <c r="J92" i="2"/>
  <c r="I92" i="2"/>
  <c r="P92" i="2" s="1"/>
  <c r="H92" i="2"/>
  <c r="G92" i="2"/>
  <c r="F92" i="2"/>
  <c r="E92" i="2"/>
  <c r="C92" i="2"/>
  <c r="J91" i="2"/>
  <c r="I91" i="2"/>
  <c r="H91" i="2"/>
  <c r="G91" i="2"/>
  <c r="F91" i="2"/>
  <c r="E91" i="2"/>
  <c r="O91" i="2" s="1"/>
  <c r="C91" i="2"/>
  <c r="J90" i="2"/>
  <c r="I90" i="2"/>
  <c r="H90" i="2"/>
  <c r="N90" i="2" s="1"/>
  <c r="G90" i="2"/>
  <c r="F90" i="2"/>
  <c r="E90" i="2"/>
  <c r="C90" i="2"/>
  <c r="J89" i="2"/>
  <c r="I89" i="2"/>
  <c r="H89" i="2"/>
  <c r="G89" i="2"/>
  <c r="F89" i="2"/>
  <c r="E89" i="2"/>
  <c r="C89" i="2"/>
  <c r="J88" i="2"/>
  <c r="I88" i="2"/>
  <c r="H88" i="2"/>
  <c r="G88" i="2"/>
  <c r="F88" i="2"/>
  <c r="E88" i="2"/>
  <c r="C88" i="2"/>
  <c r="J87" i="2"/>
  <c r="I87" i="2"/>
  <c r="H87" i="2"/>
  <c r="N87" i="2" s="1"/>
  <c r="G87" i="2"/>
  <c r="F87" i="2"/>
  <c r="E87" i="2"/>
  <c r="C87" i="2"/>
  <c r="J86" i="2"/>
  <c r="I86" i="2"/>
  <c r="H86" i="2"/>
  <c r="G86" i="2"/>
  <c r="F86" i="2"/>
  <c r="E86" i="2"/>
  <c r="C86" i="2"/>
  <c r="J85" i="2"/>
  <c r="I85" i="2"/>
  <c r="P85" i="2" s="1"/>
  <c r="H85" i="2"/>
  <c r="N85" i="2" s="1"/>
  <c r="G85" i="2"/>
  <c r="M85" i="2" s="1"/>
  <c r="F85" i="2"/>
  <c r="L85" i="2" s="1"/>
  <c r="E85" i="2"/>
  <c r="O85" i="2" s="1"/>
  <c r="J84" i="2"/>
  <c r="I84" i="2"/>
  <c r="H84" i="2"/>
  <c r="G84" i="2"/>
  <c r="F84" i="2"/>
  <c r="E84" i="2"/>
  <c r="E83" i="2"/>
  <c r="P78" i="2"/>
  <c r="O78" i="2"/>
  <c r="N78" i="2"/>
  <c r="Q78" i="2" s="1"/>
  <c r="M78" i="2"/>
  <c r="L78" i="2"/>
  <c r="K78" i="2"/>
  <c r="J78" i="2"/>
  <c r="I78" i="2"/>
  <c r="H78" i="2"/>
  <c r="G78" i="2"/>
  <c r="F78" i="2"/>
  <c r="E78" i="2"/>
  <c r="C78" i="2"/>
  <c r="P77" i="2"/>
  <c r="O77" i="2"/>
  <c r="N77" i="2"/>
  <c r="Q77" i="2" s="1"/>
  <c r="M77" i="2"/>
  <c r="L77" i="2"/>
  <c r="K77" i="2"/>
  <c r="J77" i="2"/>
  <c r="I77" i="2"/>
  <c r="H77" i="2"/>
  <c r="G77" i="2"/>
  <c r="F77" i="2"/>
  <c r="E77" i="2"/>
  <c r="C77" i="2"/>
  <c r="P76" i="2"/>
  <c r="O76" i="2"/>
  <c r="N76" i="2"/>
  <c r="Q76" i="2" s="1"/>
  <c r="M76" i="2"/>
  <c r="L76" i="2"/>
  <c r="K76" i="2"/>
  <c r="J76" i="2"/>
  <c r="I76" i="2"/>
  <c r="H76" i="2"/>
  <c r="G76" i="2"/>
  <c r="F76" i="2"/>
  <c r="E76" i="2"/>
  <c r="C76" i="2"/>
  <c r="P75" i="2"/>
  <c r="O75" i="2"/>
  <c r="N75" i="2"/>
  <c r="Q75" i="2" s="1"/>
  <c r="M75" i="2"/>
  <c r="L75" i="2"/>
  <c r="K75" i="2"/>
  <c r="J75" i="2"/>
  <c r="I75" i="2"/>
  <c r="H75" i="2"/>
  <c r="G75" i="2"/>
  <c r="F75" i="2"/>
  <c r="E75" i="2"/>
  <c r="C75" i="2"/>
  <c r="P74" i="2"/>
  <c r="O74" i="2"/>
  <c r="N74" i="2"/>
  <c r="Q74" i="2" s="1"/>
  <c r="M74" i="2"/>
  <c r="L74" i="2"/>
  <c r="K74" i="2"/>
  <c r="J74" i="2"/>
  <c r="I74" i="2"/>
  <c r="H74" i="2"/>
  <c r="G74" i="2"/>
  <c r="F74" i="2"/>
  <c r="E74" i="2"/>
  <c r="C74" i="2"/>
  <c r="P73" i="2"/>
  <c r="O73" i="2"/>
  <c r="N73" i="2"/>
  <c r="Q73" i="2" s="1"/>
  <c r="M73" i="2"/>
  <c r="L73" i="2"/>
  <c r="K73" i="2"/>
  <c r="J73" i="2"/>
  <c r="I73" i="2"/>
  <c r="H73" i="2"/>
  <c r="G73" i="2"/>
  <c r="F73" i="2"/>
  <c r="E73" i="2"/>
  <c r="C73" i="2"/>
  <c r="P72" i="2"/>
  <c r="O72" i="2"/>
  <c r="N72" i="2"/>
  <c r="Q72" i="2" s="1"/>
  <c r="M72" i="2"/>
  <c r="L72" i="2"/>
  <c r="K72" i="2"/>
  <c r="J72" i="2"/>
  <c r="I72" i="2"/>
  <c r="H72" i="2"/>
  <c r="G72" i="2"/>
  <c r="F72" i="2"/>
  <c r="E72" i="2"/>
  <c r="C72" i="2"/>
  <c r="P71" i="2"/>
  <c r="O71" i="2"/>
  <c r="N71" i="2"/>
  <c r="Q71" i="2" s="1"/>
  <c r="M71" i="2"/>
  <c r="L71" i="2"/>
  <c r="K71" i="2"/>
  <c r="J71" i="2"/>
  <c r="I71" i="2"/>
  <c r="H71" i="2"/>
  <c r="G71" i="2"/>
  <c r="F71" i="2"/>
  <c r="E71" i="2"/>
  <c r="C71" i="2"/>
  <c r="P70" i="2"/>
  <c r="O70" i="2"/>
  <c r="N70" i="2"/>
  <c r="Q70" i="2" s="1"/>
  <c r="M70" i="2"/>
  <c r="L70" i="2"/>
  <c r="K70" i="2"/>
  <c r="J70" i="2"/>
  <c r="I70" i="2"/>
  <c r="H70" i="2"/>
  <c r="G70" i="2"/>
  <c r="F70" i="2"/>
  <c r="E70" i="2"/>
  <c r="C70" i="2"/>
  <c r="P69" i="2"/>
  <c r="O69" i="2"/>
  <c r="N69" i="2"/>
  <c r="Q69" i="2" s="1"/>
  <c r="M69" i="2"/>
  <c r="L69" i="2"/>
  <c r="K69" i="2"/>
  <c r="J69" i="2"/>
  <c r="I69" i="2"/>
  <c r="H69" i="2"/>
  <c r="G69" i="2"/>
  <c r="F69" i="2"/>
  <c r="E69" i="2"/>
  <c r="C69" i="2"/>
  <c r="P68" i="2"/>
  <c r="O68" i="2"/>
  <c r="N68" i="2"/>
  <c r="Q68" i="2" s="1"/>
  <c r="M68" i="2"/>
  <c r="L68" i="2"/>
  <c r="K68" i="2"/>
  <c r="J68" i="2"/>
  <c r="I68" i="2"/>
  <c r="H68" i="2"/>
  <c r="G68" i="2"/>
  <c r="F68" i="2"/>
  <c r="E68" i="2"/>
  <c r="C68" i="2"/>
  <c r="P67" i="2"/>
  <c r="O67" i="2"/>
  <c r="N67" i="2"/>
  <c r="Q67" i="2" s="1"/>
  <c r="M67" i="2"/>
  <c r="L67" i="2"/>
  <c r="K67" i="2"/>
  <c r="J67" i="2"/>
  <c r="I67" i="2"/>
  <c r="H67" i="2"/>
  <c r="G67" i="2"/>
  <c r="F67" i="2"/>
  <c r="E67" i="2"/>
  <c r="C67" i="2"/>
  <c r="P66" i="2"/>
  <c r="O66" i="2"/>
  <c r="N66" i="2"/>
  <c r="Q66" i="2" s="1"/>
  <c r="M66" i="2"/>
  <c r="L66" i="2"/>
  <c r="K66" i="2"/>
  <c r="J66" i="2"/>
  <c r="I66" i="2"/>
  <c r="H66" i="2"/>
  <c r="G66" i="2"/>
  <c r="F66" i="2"/>
  <c r="E66" i="2"/>
  <c r="C66" i="2"/>
  <c r="P65" i="2"/>
  <c r="O65" i="2"/>
  <c r="N65" i="2"/>
  <c r="Q65" i="2" s="1"/>
  <c r="M65" i="2"/>
  <c r="L65" i="2"/>
  <c r="K65" i="2"/>
  <c r="J65" i="2"/>
  <c r="I65" i="2"/>
  <c r="H65" i="2"/>
  <c r="G65" i="2"/>
  <c r="F65" i="2"/>
  <c r="E65" i="2"/>
  <c r="C65" i="2"/>
  <c r="P64" i="2"/>
  <c r="O64" i="2"/>
  <c r="N64" i="2"/>
  <c r="Q64" i="2" s="1"/>
  <c r="M64" i="2"/>
  <c r="L64" i="2"/>
  <c r="K64" i="2"/>
  <c r="J64" i="2"/>
  <c r="I64" i="2"/>
  <c r="H64" i="2"/>
  <c r="G64" i="2"/>
  <c r="F64" i="2"/>
  <c r="E64" i="2"/>
  <c r="C64" i="2"/>
  <c r="P63" i="2"/>
  <c r="O63" i="2"/>
  <c r="N63" i="2"/>
  <c r="Q63" i="2" s="1"/>
  <c r="M63" i="2"/>
  <c r="L63" i="2"/>
  <c r="K63" i="2"/>
  <c r="J63" i="2"/>
  <c r="I63" i="2"/>
  <c r="H63" i="2"/>
  <c r="G63" i="2"/>
  <c r="F63" i="2"/>
  <c r="E63" i="2"/>
  <c r="C63" i="2"/>
  <c r="P62" i="2"/>
  <c r="O62" i="2"/>
  <c r="N62" i="2"/>
  <c r="Q62" i="2" s="1"/>
  <c r="M62" i="2"/>
  <c r="L62" i="2"/>
  <c r="K62" i="2"/>
  <c r="J62" i="2"/>
  <c r="I62" i="2"/>
  <c r="H62" i="2"/>
  <c r="G62" i="2"/>
  <c r="F62" i="2"/>
  <c r="E62" i="2"/>
  <c r="C62" i="2"/>
  <c r="P61" i="2"/>
  <c r="O61" i="2"/>
  <c r="N61" i="2"/>
  <c r="Q61" i="2" s="1"/>
  <c r="M61" i="2"/>
  <c r="L61" i="2"/>
  <c r="K61" i="2"/>
  <c r="J61" i="2"/>
  <c r="I61" i="2"/>
  <c r="H61" i="2"/>
  <c r="G61" i="2"/>
  <c r="F61" i="2"/>
  <c r="E61" i="2"/>
  <c r="C61" i="2"/>
  <c r="P60" i="2"/>
  <c r="O60" i="2"/>
  <c r="N60" i="2"/>
  <c r="Q60" i="2" s="1"/>
  <c r="M60" i="2"/>
  <c r="L60" i="2"/>
  <c r="K60" i="2"/>
  <c r="J60" i="2"/>
  <c r="I60" i="2"/>
  <c r="H60" i="2"/>
  <c r="G60" i="2"/>
  <c r="F60" i="2"/>
  <c r="E60" i="2"/>
  <c r="C60" i="2"/>
  <c r="P59" i="2"/>
  <c r="O59" i="2"/>
  <c r="N59" i="2"/>
  <c r="Q59" i="2" s="1"/>
  <c r="M59" i="2"/>
  <c r="L59" i="2"/>
  <c r="K59" i="2"/>
  <c r="J59" i="2"/>
  <c r="I59" i="2"/>
  <c r="H59" i="2"/>
  <c r="G59" i="2"/>
  <c r="F59" i="2"/>
  <c r="E59" i="2"/>
  <c r="C59" i="2"/>
  <c r="P58" i="2"/>
  <c r="O58" i="2"/>
  <c r="N58" i="2"/>
  <c r="Q58" i="2" s="1"/>
  <c r="M58" i="2"/>
  <c r="L58" i="2"/>
  <c r="K58" i="2"/>
  <c r="J58" i="2"/>
  <c r="I58" i="2"/>
  <c r="H58" i="2"/>
  <c r="G58" i="2"/>
  <c r="F58" i="2"/>
  <c r="E58" i="2"/>
  <c r="C58" i="2"/>
  <c r="P57" i="2"/>
  <c r="O57" i="2"/>
  <c r="N57" i="2"/>
  <c r="Q57" i="2" s="1"/>
  <c r="M57" i="2"/>
  <c r="L57" i="2"/>
  <c r="K57" i="2"/>
  <c r="J57" i="2"/>
  <c r="I57" i="2"/>
  <c r="H57" i="2"/>
  <c r="G57" i="2"/>
  <c r="F57" i="2"/>
  <c r="E57" i="2"/>
  <c r="C57" i="2"/>
  <c r="P56" i="2"/>
  <c r="O56" i="2"/>
  <c r="N56" i="2"/>
  <c r="Q56" i="2" s="1"/>
  <c r="M56" i="2"/>
  <c r="L56" i="2"/>
  <c r="K56" i="2"/>
  <c r="J56" i="2"/>
  <c r="I56" i="2"/>
  <c r="H56" i="2"/>
  <c r="G56" i="2"/>
  <c r="F56" i="2"/>
  <c r="E56" i="2"/>
  <c r="C56" i="2"/>
  <c r="P55" i="2"/>
  <c r="O55" i="2"/>
  <c r="N55" i="2"/>
  <c r="Q55" i="2" s="1"/>
  <c r="M55" i="2"/>
  <c r="L55" i="2"/>
  <c r="K55" i="2"/>
  <c r="J55" i="2"/>
  <c r="I55" i="2"/>
  <c r="H55" i="2"/>
  <c r="G55" i="2"/>
  <c r="F55" i="2"/>
  <c r="E55" i="2"/>
  <c r="C55" i="2"/>
  <c r="P54" i="2"/>
  <c r="O54" i="2"/>
  <c r="N54" i="2"/>
  <c r="Q54" i="2" s="1"/>
  <c r="M54" i="2"/>
  <c r="L54" i="2"/>
  <c r="K54" i="2"/>
  <c r="J54" i="2"/>
  <c r="I54" i="2"/>
  <c r="H54" i="2"/>
  <c r="G54" i="2"/>
  <c r="F54" i="2"/>
  <c r="E54" i="2"/>
  <c r="C54" i="2"/>
  <c r="P53" i="2"/>
  <c r="O53" i="2"/>
  <c r="N53" i="2"/>
  <c r="M53" i="2"/>
  <c r="L53" i="2"/>
  <c r="K53" i="2"/>
  <c r="J53" i="2"/>
  <c r="I53" i="2"/>
  <c r="H53" i="2"/>
  <c r="G53" i="2"/>
  <c r="F53" i="2"/>
  <c r="E53" i="2"/>
  <c r="P52" i="2"/>
  <c r="O52" i="2"/>
  <c r="N52" i="2"/>
  <c r="M52" i="2"/>
  <c r="L52" i="2"/>
  <c r="K52" i="2"/>
  <c r="J52" i="2"/>
  <c r="I52" i="2"/>
  <c r="H52" i="2"/>
  <c r="G52" i="2"/>
  <c r="F52" i="2"/>
  <c r="E52" i="2"/>
  <c r="P51" i="2"/>
  <c r="O51" i="2"/>
  <c r="N51" i="2"/>
  <c r="M51" i="2"/>
  <c r="L51" i="2"/>
  <c r="K51" i="2"/>
  <c r="J51" i="2"/>
  <c r="I51" i="2"/>
  <c r="H51" i="2"/>
  <c r="G51" i="2"/>
  <c r="F51" i="2"/>
  <c r="E51" i="2"/>
  <c r="P50" i="2"/>
  <c r="O50" i="2"/>
  <c r="N50" i="2"/>
  <c r="M50" i="2"/>
  <c r="L50" i="2"/>
  <c r="K50" i="2"/>
  <c r="J50" i="2"/>
  <c r="I50" i="2"/>
  <c r="H50" i="2"/>
  <c r="G50" i="2"/>
  <c r="F50" i="2"/>
  <c r="E50" i="2"/>
  <c r="N49" i="2"/>
  <c r="Q49" i="2" s="1"/>
  <c r="M49" i="2"/>
  <c r="L49" i="2"/>
  <c r="K49" i="2"/>
  <c r="J49" i="2"/>
  <c r="I49" i="2"/>
  <c r="P84" i="2" s="1"/>
  <c r="O84" i="2"/>
  <c r="H49" i="2"/>
  <c r="N84" i="2" s="1"/>
  <c r="G49" i="2"/>
  <c r="M84" i="2" s="1"/>
  <c r="F49" i="2"/>
  <c r="L84" i="2" s="1"/>
  <c r="E49" i="2"/>
  <c r="K84" i="2" s="1"/>
  <c r="Q17" i="2"/>
  <c r="P49" i="2" s="1"/>
  <c r="P17" i="2"/>
  <c r="O49" i="2" s="1"/>
  <c r="O17" i="2"/>
  <c r="N17" i="2"/>
  <c r="M17" i="2"/>
  <c r="L17" i="2"/>
  <c r="K17" i="2"/>
  <c r="E16" i="2"/>
  <c r="M110" i="2" l="1"/>
  <c r="P90" i="2"/>
  <c r="L108" i="2"/>
  <c r="L94" i="2"/>
  <c r="P108" i="2"/>
  <c r="L86" i="2"/>
  <c r="M88" i="2"/>
  <c r="M42" i="4"/>
  <c r="L41" i="4"/>
  <c r="L43" i="4"/>
  <c r="P88" i="2"/>
  <c r="N93" i="2"/>
  <c r="K93" i="2"/>
  <c r="M95" i="2"/>
  <c r="M96" i="2"/>
  <c r="M98" i="2"/>
  <c r="M104" i="2"/>
  <c r="M106" i="2"/>
  <c r="M107" i="2"/>
  <c r="L109" i="2"/>
  <c r="P110" i="2"/>
  <c r="N43" i="5"/>
  <c r="N42" i="4"/>
  <c r="N41" i="4"/>
  <c r="N39" i="4"/>
  <c r="M44" i="4"/>
  <c r="L44" i="4"/>
  <c r="M39" i="4"/>
  <c r="N43" i="4"/>
  <c r="M43" i="4"/>
  <c r="L42" i="4"/>
  <c r="L39" i="4"/>
  <c r="N95" i="2"/>
  <c r="O87" i="2"/>
  <c r="N107" i="2"/>
  <c r="M94" i="2"/>
  <c r="P95" i="2"/>
  <c r="L106" i="2"/>
  <c r="O109" i="2"/>
  <c r="O99" i="2"/>
  <c r="P100" i="2"/>
  <c r="L102" i="2"/>
  <c r="P87" i="2"/>
  <c r="N99" i="2"/>
  <c r="M108" i="2"/>
  <c r="O104" i="2"/>
  <c r="N86" i="2"/>
  <c r="N89" i="2"/>
  <c r="M92" i="2"/>
  <c r="P96" i="2"/>
  <c r="L98" i="2"/>
  <c r="P102" i="2"/>
  <c r="K107" i="2"/>
  <c r="P93" i="2"/>
  <c r="K95" i="2"/>
  <c r="L99" i="2"/>
  <c r="M103" i="2"/>
  <c r="N103" i="2"/>
  <c r="N88" i="2"/>
  <c r="M91" i="2"/>
  <c r="P103" i="2"/>
  <c r="N106" i="2"/>
  <c r="L96" i="2"/>
  <c r="O107" i="2"/>
  <c r="O86" i="2"/>
  <c r="L90" i="2"/>
  <c r="N91" i="2"/>
  <c r="O101" i="2"/>
  <c r="M105" i="2"/>
  <c r="P106" i="2"/>
  <c r="M86" i="2"/>
  <c r="M90" i="2"/>
  <c r="O95" i="2"/>
  <c r="L97" i="2"/>
  <c r="P98" i="2"/>
  <c r="L104" i="2"/>
  <c r="N109" i="2"/>
  <c r="O89" i="2"/>
  <c r="M93" i="2"/>
  <c r="P94" i="2"/>
  <c r="N101" i="2"/>
  <c r="O92" i="2"/>
  <c r="O96" i="2"/>
  <c r="P86" i="2"/>
  <c r="L92" i="2"/>
  <c r="N97" i="2"/>
  <c r="M100" i="2"/>
  <c r="P101" i="2"/>
  <c r="O103" i="2"/>
  <c r="K105" i="2"/>
  <c r="O88" i="2"/>
  <c r="N92" i="2"/>
  <c r="O100" i="2"/>
  <c r="L101" i="2"/>
  <c r="P105" i="2"/>
  <c r="N44" i="4"/>
  <c r="K42" i="4"/>
  <c r="K41" i="4"/>
  <c r="L100" i="2"/>
  <c r="M89" i="2"/>
  <c r="M101" i="2"/>
  <c r="N102" i="2"/>
  <c r="M87" i="2"/>
  <c r="P91" i="2"/>
  <c r="M99" i="2"/>
  <c r="N100" i="2"/>
  <c r="L110" i="2"/>
  <c r="K42" i="5"/>
  <c r="K91" i="2"/>
  <c r="K103" i="2"/>
  <c r="P89" i="2"/>
  <c r="M97" i="2"/>
  <c r="N98" i="2"/>
  <c r="M109" i="2"/>
  <c r="N110" i="2"/>
  <c r="N42" i="5"/>
  <c r="K89" i="2"/>
  <c r="L95" i="2"/>
  <c r="P99" i="2"/>
  <c r="K101" i="2"/>
  <c r="M102" i="2"/>
  <c r="L107" i="2"/>
  <c r="L88" i="2"/>
  <c r="K85" i="2"/>
  <c r="K87" i="2"/>
  <c r="N96" i="2"/>
  <c r="P97" i="2"/>
  <c r="K99" i="2"/>
  <c r="L105" i="2"/>
  <c r="P109" i="2"/>
  <c r="L37" i="4"/>
  <c r="M43" i="5"/>
  <c r="O90" i="2"/>
  <c r="N94" i="2"/>
  <c r="K97" i="2"/>
  <c r="O102" i="2"/>
  <c r="L103" i="2"/>
  <c r="P107" i="2"/>
  <c r="K109" i="2"/>
  <c r="M36" i="5"/>
  <c r="N38" i="5"/>
  <c r="M41" i="5"/>
  <c r="N36" i="5"/>
  <c r="M38" i="5"/>
  <c r="N41" i="5"/>
  <c r="M42" i="5"/>
  <c r="K36" i="5"/>
  <c r="M40" i="5"/>
  <c r="K41" i="5"/>
  <c r="K38" i="5"/>
  <c r="K43" i="5"/>
  <c r="K40" i="5"/>
  <c r="K43" i="4"/>
  <c r="M41" i="4"/>
  <c r="K38" i="4"/>
  <c r="K44" i="4"/>
  <c r="B45" i="3"/>
  <c r="L87" i="2"/>
  <c r="L89" i="2"/>
  <c r="L91" i="2"/>
  <c r="L93" i="2"/>
  <c r="K86" i="2"/>
  <c r="K88" i="2"/>
  <c r="K90" i="2"/>
  <c r="K92" i="2"/>
  <c r="K94" i="2"/>
  <c r="K96" i="2"/>
  <c r="K98" i="2"/>
  <c r="K100" i="2"/>
  <c r="K102" i="2"/>
  <c r="K104" i="2"/>
  <c r="K106" i="2"/>
  <c r="K108" i="2"/>
  <c r="K1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 Acosta Santos</author>
  </authors>
  <commentList>
    <comment ref="D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CDC:</t>
        </r>
        <r>
          <rPr>
            <sz val="9"/>
            <color indexed="81"/>
            <rFont val="Tahoma"/>
            <family val="2"/>
          </rPr>
          <t xml:space="preserve">
Tasa arancelaria a pagar para el ingreso del producto a la República Dominicana.</t>
        </r>
      </text>
    </comment>
    <comment ref="I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CDC: </t>
        </r>
        <r>
          <rPr>
            <sz val="9"/>
            <color indexed="81"/>
            <rFont val="Tahoma"/>
            <family val="2"/>
          </rPr>
          <t>Periodo similar al periodo más reciente correspondiente al año anterior (por ejemplo, si el periodo más reciente es septiembre - diciembre 2019, el periodo comparable sería septiembre - diciembre 2018)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J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CDC: </t>
        </r>
        <r>
          <rPr>
            <sz val="9"/>
            <color indexed="81"/>
            <rFont val="Tahoma"/>
            <family val="2"/>
          </rPr>
          <t xml:space="preserve">Periodo más próximo a la solicitud de examen por expiración de la medida antidumping (generalmente comprende los cuatro o seis meses anteriores a la solicitud de examen).
</t>
        </r>
      </text>
    </comment>
    <comment ref="P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CDC:</t>
        </r>
        <r>
          <rPr>
            <sz val="9"/>
            <color indexed="81"/>
            <rFont val="Tahoma"/>
            <family val="2"/>
          </rPr>
          <t xml:space="preserve">
Periodo similar al periodo más reciente correspondiente al año anterior (por ejemplo, si el periodo más reciente es septiembre - diciembre 2019, el periodo comparable sería septiembre - diciembre 2018).</t>
        </r>
      </text>
    </comment>
    <comment ref="Q1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CDC:</t>
        </r>
        <r>
          <rPr>
            <sz val="9"/>
            <color indexed="81"/>
            <rFont val="Tahoma"/>
            <family val="2"/>
          </rPr>
          <t xml:space="preserve">
Periodo más próximo a la solicitud de examen por expiración de la medida antidumping (generalmente comprende los cuatro o seis meses anteriores a la solicitud de examen).</t>
        </r>
      </text>
    </comment>
    <comment ref="D4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CDC:</t>
        </r>
        <r>
          <rPr>
            <sz val="9"/>
            <color indexed="81"/>
            <rFont val="Tahoma"/>
            <family val="2"/>
          </rPr>
          <t xml:space="preserve">
Tasa arancelaria Nación Más Favorecida.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 Acosta Santos</author>
  </authors>
  <commentList>
    <comment ref="J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CDC:</t>
        </r>
        <r>
          <rPr>
            <sz val="9"/>
            <color indexed="81"/>
            <rFont val="Tahoma"/>
            <family val="2"/>
          </rPr>
          <t xml:space="preserve"> Periodo similar al periodo más reciente correspondiente al año anterior (por ejemplo, si el periodo más reciente es septiembre - diciembre 2019, el periodo comparable sería septiembre - diciembre 2018).</t>
        </r>
      </text>
    </comment>
    <comment ref="K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CDC:</t>
        </r>
        <r>
          <rPr>
            <sz val="9"/>
            <color indexed="81"/>
            <rFont val="Tahoma"/>
            <family val="2"/>
          </rPr>
          <t xml:space="preserve">
Periodo más próximo a la solicitud de examen por expiración de la medida antidumping (generalmente comprende los cuatro o seis meses anteriores a la solicitud de examen).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 Acosta Santos</author>
  </authors>
  <commentList>
    <comment ref="I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CDC:</t>
        </r>
        <r>
          <rPr>
            <sz val="9"/>
            <color indexed="81"/>
            <rFont val="Tahoma"/>
            <family val="2"/>
          </rPr>
          <t xml:space="preserve">
Periodo similar al periodo más reciente correspondiente al año anterior (por ejemplo, si el periodo más reciente es septiembre - diciembre 2019, el periodo comparable sería septiembre - diciembre 2018).</t>
        </r>
      </text>
    </comment>
    <comment ref="J1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CDC:</t>
        </r>
        <r>
          <rPr>
            <sz val="9"/>
            <color indexed="81"/>
            <rFont val="Tahoma"/>
            <family val="2"/>
          </rPr>
          <t xml:space="preserve">
Periodo más próximo a la solicitud de examen por expiración de la medida antidumping (generalmente comprende los cuatro o seis meses anteriores a la solicitud de examen).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 Acosta Santos</author>
  </authors>
  <commentList>
    <comment ref="I1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CDC:
</t>
        </r>
        <r>
          <rPr>
            <sz val="9"/>
            <color indexed="81"/>
            <rFont val="Tahoma"/>
            <family val="2"/>
          </rPr>
          <t xml:space="preserve"> Periodo similar al periodo más reciente correspondiente al año anterior (por ejemplo, si el periodo más reciente es septiembre - diciembre 2019, el periodo comparable sería septiembre - diciembre 2018).</t>
        </r>
      </text>
    </comment>
    <comment ref="J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CDC:</t>
        </r>
        <r>
          <rPr>
            <sz val="9"/>
            <color indexed="81"/>
            <rFont val="Tahoma"/>
            <family val="2"/>
          </rPr>
          <t xml:space="preserve">
Periodo más próximo a la solicitud de examen por expiración de la medida antidumping (generalmente comprende los cuatro o seis meses anteriores a la solicitud de examen).</t>
        </r>
      </text>
    </comment>
  </commentList>
</comments>
</file>

<file path=xl/sharedStrings.xml><?xml version="1.0" encoding="utf-8"?>
<sst xmlns="http://schemas.openxmlformats.org/spreadsheetml/2006/main" count="295" uniqueCount="146">
  <si>
    <t>Código arancelario</t>
  </si>
  <si>
    <t>Descripción del código arancelario</t>
  </si>
  <si>
    <t>País investigado:</t>
  </si>
  <si>
    <t>Unidad de volumen</t>
  </si>
  <si>
    <t>Regimen de importación:</t>
  </si>
  <si>
    <t>N°</t>
  </si>
  <si>
    <t>País</t>
  </si>
  <si>
    <t>Valor (USD)</t>
  </si>
  <si>
    <t>Año 1</t>
  </si>
  <si>
    <t>Año 2</t>
  </si>
  <si>
    <t>Año 3</t>
  </si>
  <si>
    <t>Año 4</t>
  </si>
  <si>
    <t>Periodo comparable</t>
  </si>
  <si>
    <t>Periodo más reciente</t>
  </si>
  <si>
    <t>A</t>
  </si>
  <si>
    <t>Mundo</t>
  </si>
  <si>
    <t>Arancel NMF</t>
  </si>
  <si>
    <t>Variación porcentual Volumen (%)</t>
  </si>
  <si>
    <t>Participación Volumen (%)</t>
  </si>
  <si>
    <t>B</t>
  </si>
  <si>
    <t>25 países reportados</t>
  </si>
  <si>
    <t>C</t>
  </si>
  <si>
    <t>Principales 5 países</t>
  </si>
  <si>
    <t>D = A - C</t>
  </si>
  <si>
    <t>Resto de los países</t>
  </si>
  <si>
    <t>No.</t>
  </si>
  <si>
    <t>Variación porcentual Precios (%)</t>
  </si>
  <si>
    <t>2.- No dejar celdas en vacías.  En su caso, llenar con ceros según aplique.</t>
  </si>
  <si>
    <t>$M.N.</t>
  </si>
  <si>
    <t>Salarios (integrado).</t>
  </si>
  <si>
    <t>Costo de ventas.</t>
  </si>
  <si>
    <t>Valor total de importaciones originarias del país investigado, realizadas por la empresa.</t>
  </si>
  <si>
    <t>Valor total de importaciones realizadas por la empresa.</t>
  </si>
  <si>
    <t>Ventas totales.</t>
  </si>
  <si>
    <t>Valor de ventas de producto terminado adquirido a otras empresas instaladas en México.</t>
  </si>
  <si>
    <t>Valor total de ventas de exportación.</t>
  </si>
  <si>
    <t>Valor de ventas al mercado nacional de producto elaborado por la empresa.</t>
  </si>
  <si>
    <t>Valor total de ventas al mercado nacional.</t>
  </si>
  <si>
    <t>Empleados de la empresa al cierre del periodo.</t>
  </si>
  <si>
    <t>Obreros de la empresa al cierre del periodo</t>
  </si>
  <si>
    <t>Ut</t>
  </si>
  <si>
    <t>Volumen total de importaciones originarias del país investigado, realizadas por la empresa.</t>
  </si>
  <si>
    <t>Volumen total de IMPORTACIONES realizadas por la empresa.</t>
  </si>
  <si>
    <t>Inventarios de producto terminado al final del periodo.</t>
  </si>
  <si>
    <t>Autoconsumo.</t>
  </si>
  <si>
    <t>Volumen total de ventas de exportación.</t>
  </si>
  <si>
    <t>Volumen de ventas al mercado nacional de producto elaborado por la empresa.</t>
  </si>
  <si>
    <t>Volumen total de ventas al mercado nacional.</t>
  </si>
  <si>
    <t>Capacidad instalada.</t>
  </si>
  <si>
    <t>Producción propia vía maquiladores.</t>
  </si>
  <si>
    <t>Producción propia en instalaciones de la empresa.</t>
  </si>
  <si>
    <t>Razón social de donde provienen los datos - FUENTE</t>
  </si>
  <si>
    <t>Unidad</t>
  </si>
  <si>
    <t>Indicadores de la mercancía (volúmen en unidad de la tarifa y valor en moneda nacional (M.N.))</t>
  </si>
  <si>
    <t xml:space="preserve">No. </t>
  </si>
  <si>
    <t>Tipo de cambio (Moneda nacional / dólares americanos)</t>
  </si>
  <si>
    <t>Nota importante</t>
  </si>
  <si>
    <t>Correo electrónico del responsable del llenado</t>
  </si>
  <si>
    <t>Teléfono del responsable del llenado</t>
  </si>
  <si>
    <t>Nombre del responsable del llenado</t>
  </si>
  <si>
    <t>Producto investigado</t>
  </si>
  <si>
    <t>Razón social</t>
  </si>
  <si>
    <t xml:space="preserve">    Pasivo total/activo total</t>
  </si>
  <si>
    <t xml:space="preserve">    Pasivo total/capital contable</t>
  </si>
  <si>
    <t xml:space="preserve">    Prueba del ácido</t>
  </si>
  <si>
    <t xml:space="preserve">    Ratio de circulante</t>
  </si>
  <si>
    <t>Capacidad de reunir capital</t>
  </si>
  <si>
    <t>%</t>
  </si>
  <si>
    <t>Rendimiento de las inversiones</t>
  </si>
  <si>
    <t>$ MN</t>
  </si>
  <si>
    <t>Flujo de caja o flujo de efectivo</t>
  </si>
  <si>
    <t>Utilidad neta/ventas</t>
  </si>
  <si>
    <t>Indicadores financieros</t>
  </si>
  <si>
    <t>Balance General</t>
  </si>
  <si>
    <t>9</t>
  </si>
  <si>
    <t>8</t>
  </si>
  <si>
    <t>7</t>
  </si>
  <si>
    <t>6</t>
  </si>
  <si>
    <t>5</t>
  </si>
  <si>
    <t>4</t>
  </si>
  <si>
    <t>3</t>
  </si>
  <si>
    <t>2</t>
  </si>
  <si>
    <t>1</t>
  </si>
  <si>
    <t>Estado de resultados</t>
  </si>
  <si>
    <t>Conceptos</t>
  </si>
  <si>
    <t>Variación porcentual</t>
  </si>
  <si>
    <t>Clave</t>
  </si>
  <si>
    <t>Indicadores financieros de la Razón Social</t>
  </si>
  <si>
    <t>Ventas netas</t>
  </si>
  <si>
    <t xml:space="preserve">Costo de ventas </t>
  </si>
  <si>
    <t>Utilidad bruta</t>
  </si>
  <si>
    <t>Gastos de operación</t>
  </si>
  <si>
    <t>Depreciación y otros conceptos de flujo de efectivo</t>
  </si>
  <si>
    <t>EBIT (Utilidad operativa)</t>
  </si>
  <si>
    <t>Utilidad antes de impuestos</t>
  </si>
  <si>
    <t>Impuestos</t>
  </si>
  <si>
    <t xml:space="preserve">Utilidad neta </t>
  </si>
  <si>
    <t>Activos Totales</t>
  </si>
  <si>
    <t>Capital contable</t>
  </si>
  <si>
    <t xml:space="preserve">Activo circulante </t>
  </si>
  <si>
    <t>Pasivo circulante</t>
  </si>
  <si>
    <t xml:space="preserve">Inventarios </t>
  </si>
  <si>
    <t>Pasivo Total</t>
  </si>
  <si>
    <t xml:space="preserve">Nombre de los clientes a los que vendió el producto nacional similar </t>
  </si>
  <si>
    <t>Dirección de sus clientes</t>
  </si>
  <si>
    <r>
      <t xml:space="preserve">Ventas netas </t>
    </r>
    <r>
      <rPr>
        <i/>
        <sz val="11"/>
        <rFont val="Arial"/>
        <family val="2"/>
      </rPr>
      <t>(PInv)</t>
    </r>
  </si>
  <si>
    <r>
      <t xml:space="preserve">Costo de ventas </t>
    </r>
    <r>
      <rPr>
        <i/>
        <sz val="11"/>
        <rFont val="Arial"/>
        <family val="2"/>
      </rPr>
      <t>(PInv)</t>
    </r>
  </si>
  <si>
    <r>
      <t xml:space="preserve">Utilidad bruta </t>
    </r>
    <r>
      <rPr>
        <i/>
        <sz val="11"/>
        <rFont val="Arial"/>
        <family val="2"/>
      </rPr>
      <t>(PInv)</t>
    </r>
  </si>
  <si>
    <r>
      <t xml:space="preserve">Gastos de operación </t>
    </r>
    <r>
      <rPr>
        <i/>
        <sz val="11"/>
        <rFont val="Arial"/>
        <family val="2"/>
      </rPr>
      <t>(pr)</t>
    </r>
  </si>
  <si>
    <r>
      <t xml:space="preserve">Depreciación y otros conceptos de flujo de efectivo </t>
    </r>
    <r>
      <rPr>
        <i/>
        <sz val="11"/>
        <rFont val="Arial"/>
        <family val="2"/>
      </rPr>
      <t>(pr)</t>
    </r>
  </si>
  <si>
    <r>
      <t xml:space="preserve">EBIT (Utilidad operativa) </t>
    </r>
    <r>
      <rPr>
        <i/>
        <sz val="11"/>
        <rFont val="Arial"/>
        <family val="2"/>
      </rPr>
      <t>(PInv)</t>
    </r>
  </si>
  <si>
    <r>
      <t xml:space="preserve">Utilidad antes de impuestos </t>
    </r>
    <r>
      <rPr>
        <i/>
        <sz val="11"/>
        <rFont val="Arial"/>
        <family val="2"/>
      </rPr>
      <t>(PInv)</t>
    </r>
  </si>
  <si>
    <r>
      <t xml:space="preserve">Impuestos </t>
    </r>
    <r>
      <rPr>
        <i/>
        <sz val="11"/>
        <rFont val="Arial"/>
        <family val="2"/>
      </rPr>
      <t>(pr)</t>
    </r>
  </si>
  <si>
    <r>
      <t xml:space="preserve">Utilidad neta </t>
    </r>
    <r>
      <rPr>
        <i/>
        <sz val="11"/>
        <rFont val="Arial"/>
        <family val="2"/>
      </rPr>
      <t>(PInv)</t>
    </r>
  </si>
  <si>
    <r>
      <t>Activos Totales (</t>
    </r>
    <r>
      <rPr>
        <i/>
        <sz val="11"/>
        <rFont val="Arial"/>
        <family val="2"/>
      </rPr>
      <t>pr)</t>
    </r>
  </si>
  <si>
    <r>
      <t xml:space="preserve">Capital contable </t>
    </r>
    <r>
      <rPr>
        <i/>
        <sz val="11"/>
        <rFont val="Arial"/>
        <family val="2"/>
      </rPr>
      <t>(pr)</t>
    </r>
  </si>
  <si>
    <r>
      <t xml:space="preserve">Activo circulante </t>
    </r>
    <r>
      <rPr>
        <i/>
        <sz val="11"/>
        <rFont val="Arial"/>
        <family val="2"/>
      </rPr>
      <t>(pr)</t>
    </r>
  </si>
  <si>
    <r>
      <t xml:space="preserve">Pasivo circulante </t>
    </r>
    <r>
      <rPr>
        <i/>
        <sz val="11"/>
        <rFont val="Arial"/>
        <family val="2"/>
      </rPr>
      <t>(pr)</t>
    </r>
  </si>
  <si>
    <r>
      <t xml:space="preserve">Inventarios </t>
    </r>
    <r>
      <rPr>
        <i/>
        <sz val="11"/>
        <rFont val="Arial"/>
        <family val="2"/>
      </rPr>
      <t>(pr)</t>
    </r>
  </si>
  <si>
    <r>
      <t xml:space="preserve">Pasivo Total </t>
    </r>
    <r>
      <rPr>
        <i/>
        <sz val="11"/>
        <rFont val="Arial"/>
        <family val="2"/>
      </rPr>
      <t>(pr)</t>
    </r>
  </si>
  <si>
    <t>Instrucciones para el llenado de la información</t>
  </si>
  <si>
    <t>2.- Plvn= Producto Investigado</t>
  </si>
  <si>
    <t>3.- pr= Prorrateo</t>
  </si>
  <si>
    <t xml:space="preserve">Nombre del responsable del llenado </t>
  </si>
  <si>
    <t>1.- Favor de precisar la fuente de procedencia de los datos, anexos  y similares que avalen la información proporcionada en este cuadro (i.e. título, autor, página, fecha del documento o de su consulta, página web u otra, según corresponda).</t>
  </si>
  <si>
    <t xml:space="preserve">RNC </t>
  </si>
  <si>
    <t xml:space="preserve">Anexo 1    Origen de las importaciones del producto objeto de examen </t>
  </si>
  <si>
    <t>3. Periodo comparable: Periodo similar al periodo más reciente correspondiente al año anterior (por ejemplo, si el periodo más reciente es septiembre - diciembre 2019, el periodo comparable sería septiembre - diciembre 2018).</t>
  </si>
  <si>
    <t>4. Periodo más reciente: Periodo más próximo a la solicitud de examen por expiración de la medida antidumping (generalmente comprende los cuatro o seis meses anteriores a la solicitud de examen).</t>
  </si>
  <si>
    <t>2. Arancel NMF: Tasa arancelaria a pagar para el ingreso del producto a la República Dominicana.</t>
  </si>
  <si>
    <t>Núm.</t>
  </si>
  <si>
    <t>Anexo 2     Indicadores económicos y financieros de la empresa, correspondientes al producto investigado</t>
  </si>
  <si>
    <t>4.- Las celdas sombreadas en amarillo incluyen fórmulas, por lo que no es necesario capturar nada en dichas celdas.</t>
  </si>
  <si>
    <t>3.- Favor de precisar la fuente de procedencia de los datos, anexos  y similares que avalen la información proporcionada en este cuadro (i.e. título, autor, página, fecha del documento o de su consulta, página web u otra, según corresponda).</t>
  </si>
  <si>
    <t>4. Periodo comparable: Periodo similar al periodo más reciente correspondiente al año anterior (por ejemplo, si el periodo más reciente es septiembre - diciembre 2019, el periodo comparable sería septiembre - diciembre 2018).</t>
  </si>
  <si>
    <t>5. Periodo más reciente: Periodo más próximo a la solicitud de examen por expiración de la medida antidumping (generalmente comprende los cuatro o seis meses anteriores a la solicitud de examen).</t>
  </si>
  <si>
    <t xml:space="preserve">            Anexo 3 A.  Datos financieros de la empresa correspondientes al producto nacional similar al importado investigado</t>
  </si>
  <si>
    <t>Anexo 3 B.  Total de la empresa</t>
  </si>
  <si>
    <t>2.- Las celdas sombreadas en amarillo incluyen fórmulas, por lo que no es necesario capturar nada en dichas celdas.</t>
  </si>
  <si>
    <t>Anexo 7. Principales clientes del productor nacional de los productos nacionales similares a los importados objeto de examen en el año 5</t>
  </si>
  <si>
    <t>Productividad</t>
  </si>
  <si>
    <t>Utilización de la capacidad instalada</t>
  </si>
  <si>
    <t>Volumen vendido en el año 4</t>
  </si>
  <si>
    <t>Valor NETO de la venta en Pesos RD$ en el Año 4</t>
  </si>
  <si>
    <t>Año 4 / Año 3</t>
  </si>
  <si>
    <t xml:space="preserve">Formulario de examen por extinción de los derechos antidumping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</si>
</sst>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_-;\-* #,##0.00_-;_-* \-??_-;_-@_-"/>
    <numFmt numFmtId="165" formatCode="#,##0_ ;[Red]\-#,##0\ "/>
    <numFmt numFmtId="166" formatCode="_-* #,##0.0_-;\-* #,##0.0_-;_-* \-??_-;_-@_-"/>
    <numFmt numFmtId="167" formatCode="#,##0.00_ ;[Red]\-#,##0.00\ 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17"/>
      <name val="Arial"/>
      <family val="2"/>
    </font>
    <font>
      <i/>
      <sz val="18"/>
      <name val="Arial"/>
      <family val="2"/>
    </font>
    <font>
      <b/>
      <u/>
      <sz val="10"/>
      <name val="Arial"/>
      <family val="2"/>
    </font>
    <font>
      <b/>
      <u/>
      <sz val="18"/>
      <name val="Arial"/>
      <family val="2"/>
    </font>
    <font>
      <b/>
      <u/>
      <sz val="15"/>
      <name val="Arial"/>
      <family val="2"/>
    </font>
    <font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5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indexed="64"/>
      </bottom>
      <diagonal/>
    </border>
    <border>
      <left/>
      <right style="medium">
        <color rgb="FF000000"/>
      </right>
      <top style="double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Continuous" vertical="center" wrapText="1"/>
    </xf>
    <xf numFmtId="0" fontId="1" fillId="0" borderId="0" xfId="1" applyAlignment="1">
      <alignment horizontal="centerContinuous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5" fillId="0" borderId="0" xfId="1" applyFont="1" applyAlignment="1">
      <alignment horizontal="center" vertical="center" wrapText="1"/>
    </xf>
    <xf numFmtId="1" fontId="6" fillId="4" borderId="1" xfId="1" applyNumberFormat="1" applyFont="1" applyFill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0" fontId="7" fillId="0" borderId="4" xfId="1" applyNumberFormat="1" applyFont="1" applyBorder="1" applyAlignment="1">
      <alignment horizontal="center" vertical="center" wrapText="1"/>
    </xf>
    <xf numFmtId="165" fontId="8" fillId="5" borderId="1" xfId="3" applyNumberFormat="1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165" fontId="8" fillId="5" borderId="5" xfId="3" applyNumberFormat="1" applyFont="1" applyFill="1" applyBorder="1" applyAlignment="1" applyProtection="1">
      <alignment horizontal="center" vertical="center" wrapText="1"/>
    </xf>
    <xf numFmtId="165" fontId="8" fillId="5" borderId="0" xfId="3" applyNumberFormat="1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164" fontId="0" fillId="5" borderId="5" xfId="3" applyFont="1" applyFill="1" applyBorder="1" applyAlignment="1" applyProtection="1">
      <alignment horizontal="left" vertical="center" wrapText="1"/>
    </xf>
    <xf numFmtId="0" fontId="1" fillId="0" borderId="0" xfId="1" applyAlignment="1">
      <alignment horizontal="left" vertical="center" wrapText="1"/>
    </xf>
    <xf numFmtId="166" fontId="3" fillId="0" borderId="0" xfId="2" applyNumberFormat="1" applyFont="1" applyFill="1" applyBorder="1" applyAlignment="1" applyProtection="1">
      <alignment horizontal="left" vertical="center" wrapText="1"/>
    </xf>
    <xf numFmtId="166" fontId="3" fillId="0" borderId="0" xfId="2" applyNumberFormat="1" applyFont="1" applyFill="1" applyBorder="1" applyAlignment="1" applyProtection="1">
      <alignment vertical="center" wrapText="1"/>
    </xf>
    <xf numFmtId="164" fontId="0" fillId="5" borderId="0" xfId="3" applyFont="1" applyFill="1" applyBorder="1" applyAlignment="1" applyProtection="1">
      <alignment horizontal="center" vertical="center" wrapText="1"/>
    </xf>
    <xf numFmtId="0" fontId="1" fillId="0" borderId="0" xfId="1"/>
    <xf numFmtId="0" fontId="6" fillId="2" borderId="1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67" fontId="5" fillId="5" borderId="1" xfId="3" applyNumberFormat="1" applyFont="1" applyFill="1" applyBorder="1" applyAlignment="1" applyProtection="1">
      <alignment horizontal="center" vertical="center" wrapText="1"/>
    </xf>
    <xf numFmtId="167" fontId="5" fillId="0" borderId="1" xfId="2" applyNumberFormat="1" applyFont="1" applyFill="1" applyBorder="1" applyAlignment="1" applyProtection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167" fontId="8" fillId="5" borderId="1" xfId="3" applyNumberFormat="1" applyFont="1" applyFill="1" applyBorder="1" applyAlignment="1" applyProtection="1">
      <alignment horizontal="center" vertical="center" wrapText="1"/>
    </xf>
    <xf numFmtId="167" fontId="8" fillId="0" borderId="1" xfId="2" applyNumberFormat="1" applyFont="1" applyFill="1" applyBorder="1" applyAlignment="1" applyProtection="1">
      <alignment horizontal="center" vertical="center" wrapText="1"/>
    </xf>
    <xf numFmtId="167" fontId="8" fillId="5" borderId="0" xfId="3" applyNumberFormat="1" applyFont="1" applyFill="1" applyBorder="1" applyAlignment="1" applyProtection="1">
      <alignment horizontal="center" vertical="center" wrapText="1"/>
    </xf>
    <xf numFmtId="167" fontId="8" fillId="0" borderId="0" xfId="2" applyNumberFormat="1" applyFont="1" applyFill="1" applyBorder="1" applyAlignment="1" applyProtection="1">
      <alignment horizontal="center" vertical="center" wrapText="1"/>
    </xf>
    <xf numFmtId="1" fontId="6" fillId="3" borderId="9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166" fontId="0" fillId="0" borderId="0" xfId="2" applyNumberFormat="1" applyFont="1" applyFill="1" applyBorder="1" applyAlignment="1" applyProtection="1">
      <alignment vertical="center" wrapText="1"/>
    </xf>
    <xf numFmtId="167" fontId="8" fillId="5" borderId="5" xfId="3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0" fontId="9" fillId="0" borderId="0" xfId="4"/>
    <xf numFmtId="168" fontId="1" fillId="0" borderId="11" xfId="4" applyNumberFormat="1" applyFont="1" applyBorder="1" applyAlignment="1">
      <alignment horizontal="center" vertical="center" wrapText="1"/>
    </xf>
    <xf numFmtId="0" fontId="1" fillId="0" borderId="3" xfId="4" applyFont="1" applyBorder="1" applyAlignment="1">
      <alignment horizontal="center" vertical="center" wrapText="1"/>
    </xf>
    <xf numFmtId="168" fontId="1" fillId="0" borderId="3" xfId="4" applyNumberFormat="1" applyFont="1" applyBorder="1" applyAlignment="1">
      <alignment horizontal="center" vertical="center" wrapText="1"/>
    </xf>
    <xf numFmtId="0" fontId="11" fillId="7" borderId="3" xfId="4" applyFont="1" applyFill="1" applyBorder="1" applyAlignment="1">
      <alignment horizontal="center" vertical="center" wrapText="1"/>
    </xf>
    <xf numFmtId="0" fontId="9" fillId="0" borderId="0" xfId="4" applyAlignment="1">
      <alignment horizontal="centerContinuous" vertical="center"/>
    </xf>
    <xf numFmtId="0" fontId="12" fillId="0" borderId="0" xfId="4" applyFont="1" applyAlignment="1">
      <alignment horizontal="centerContinuous" vertical="center"/>
    </xf>
    <xf numFmtId="0" fontId="9" fillId="0" borderId="3" xfId="4" applyBorder="1"/>
    <xf numFmtId="0" fontId="13" fillId="0" borderId="0" xfId="4" applyFont="1" applyAlignment="1">
      <alignment horizontal="center" vertical="center" wrapText="1"/>
    </xf>
    <xf numFmtId="0" fontId="14" fillId="0" borderId="0" xfId="4" applyFont="1" applyAlignment="1">
      <alignment horizontal="centerContinuous"/>
    </xf>
    <xf numFmtId="0" fontId="15" fillId="0" borderId="0" xfId="4" applyFont="1" applyAlignment="1">
      <alignment horizontal="centerContinuous"/>
    </xf>
    <xf numFmtId="0" fontId="6" fillId="7" borderId="3" xfId="4" applyFont="1" applyFill="1" applyBorder="1" applyAlignment="1">
      <alignment horizontal="left" vertical="center" wrapText="1"/>
    </xf>
    <xf numFmtId="0" fontId="16" fillId="0" borderId="0" xfId="4" applyFont="1" applyAlignment="1">
      <alignment horizontal="centerContinuous" vertical="center" wrapText="1"/>
    </xf>
    <xf numFmtId="43" fontId="9" fillId="0" borderId="0" xfId="5" applyBorder="1" applyAlignment="1">
      <alignment horizontal="right" vertical="center" wrapText="1"/>
    </xf>
    <xf numFmtId="43" fontId="9" fillId="0" borderId="0" xfId="5" applyBorder="1" applyAlignment="1">
      <alignment vertical="center" wrapText="1"/>
    </xf>
    <xf numFmtId="0" fontId="9" fillId="0" borderId="0" xfId="4" applyAlignment="1">
      <alignment vertical="center" wrapText="1"/>
    </xf>
    <xf numFmtId="0" fontId="9" fillId="0" borderId="0" xfId="4" applyAlignment="1">
      <alignment horizontal="center" vertical="center" wrapText="1"/>
    </xf>
    <xf numFmtId="168" fontId="9" fillId="0" borderId="3" xfId="5" applyNumberFormat="1" applyBorder="1" applyAlignment="1">
      <alignment vertical="center" wrapText="1"/>
    </xf>
    <xf numFmtId="0" fontId="9" fillId="0" borderId="3" xfId="4" applyBorder="1" applyAlignment="1">
      <alignment horizontal="center" vertical="center" wrapText="1"/>
    </xf>
    <xf numFmtId="0" fontId="10" fillId="0" borderId="3" xfId="4" applyFont="1" applyBorder="1" applyAlignment="1">
      <alignment vertical="center"/>
    </xf>
    <xf numFmtId="4" fontId="9" fillId="0" borderId="3" xfId="5" applyNumberFormat="1" applyBorder="1" applyAlignment="1">
      <alignment vertical="center" wrapText="1"/>
    </xf>
    <xf numFmtId="168" fontId="9" fillId="0" borderId="3" xfId="5" applyNumberFormat="1" applyBorder="1" applyAlignment="1">
      <alignment horizontal="center" vertical="center" wrapText="1"/>
    </xf>
    <xf numFmtId="0" fontId="9" fillId="0" borderId="3" xfId="4" applyBorder="1" applyAlignment="1">
      <alignment vertical="center" wrapText="1"/>
    </xf>
    <xf numFmtId="0" fontId="6" fillId="7" borderId="3" xfId="4" applyFont="1" applyFill="1" applyBorder="1" applyAlignment="1">
      <alignment horizontal="center" vertical="center" wrapText="1"/>
    </xf>
    <xf numFmtId="0" fontId="9" fillId="9" borderId="3" xfId="4" applyFill="1" applyBorder="1" applyAlignment="1">
      <alignment horizontal="centerContinuous"/>
    </xf>
    <xf numFmtId="0" fontId="6" fillId="9" borderId="3" xfId="4" applyFont="1" applyFill="1" applyBorder="1" applyAlignment="1">
      <alignment horizontal="centerContinuous" vertical="center" wrapText="1"/>
    </xf>
    <xf numFmtId="0" fontId="3" fillId="0" borderId="0" xfId="4" applyFont="1" applyAlignment="1">
      <alignment horizontal="center"/>
    </xf>
    <xf numFmtId="0" fontId="4" fillId="0" borderId="0" xfId="4" applyFont="1" applyAlignment="1">
      <alignment horizontal="centerContinuous"/>
    </xf>
    <xf numFmtId="0" fontId="17" fillId="0" borderId="0" xfId="4" applyFont="1" applyAlignment="1">
      <alignment horizontal="centerContinuous"/>
    </xf>
    <xf numFmtId="4" fontId="1" fillId="0" borderId="3" xfId="5" applyNumberFormat="1" applyFont="1" applyBorder="1" applyAlignment="1">
      <alignment vertical="center" wrapText="1"/>
    </xf>
    <xf numFmtId="168" fontId="1" fillId="0" borderId="3" xfId="5" applyNumberFormat="1" applyFont="1" applyBorder="1" applyAlignment="1">
      <alignment horizontal="center" vertical="center" wrapText="1"/>
    </xf>
    <xf numFmtId="168" fontId="1" fillId="0" borderId="3" xfId="5" applyNumberFormat="1" applyFont="1" applyBorder="1" applyAlignment="1">
      <alignment vertical="center" wrapText="1"/>
    </xf>
    <xf numFmtId="0" fontId="20" fillId="0" borderId="3" xfId="4" applyFont="1" applyBorder="1" applyAlignment="1">
      <alignment horizontal="left" vertical="center" wrapText="1"/>
    </xf>
    <xf numFmtId="0" fontId="20" fillId="0" borderId="3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left" vertical="center"/>
    </xf>
    <xf numFmtId="0" fontId="20" fillId="0" borderId="11" xfId="4" applyFont="1" applyBorder="1" applyAlignment="1">
      <alignment horizontal="left" vertical="center" wrapText="1"/>
    </xf>
    <xf numFmtId="0" fontId="20" fillId="0" borderId="11" xfId="4" applyFont="1" applyBorder="1" applyAlignment="1">
      <alignment horizontal="center" vertical="center" wrapText="1"/>
    </xf>
    <xf numFmtId="0" fontId="17" fillId="0" borderId="0" xfId="4" applyFont="1" applyAlignment="1">
      <alignment horizontal="center"/>
    </xf>
    <xf numFmtId="0" fontId="20" fillId="0" borderId="3" xfId="4" applyFont="1" applyBorder="1" applyAlignment="1">
      <alignment vertical="center" wrapText="1"/>
    </xf>
    <xf numFmtId="168" fontId="20" fillId="0" borderId="3" xfId="5" applyNumberFormat="1" applyFont="1" applyBorder="1" applyAlignment="1">
      <alignment horizontal="center" vertical="center" wrapText="1"/>
    </xf>
    <xf numFmtId="4" fontId="20" fillId="0" borderId="3" xfId="5" applyNumberFormat="1" applyFont="1" applyBorder="1" applyAlignment="1">
      <alignment vertical="center" wrapText="1"/>
    </xf>
    <xf numFmtId="0" fontId="20" fillId="8" borderId="3" xfId="4" applyFont="1" applyFill="1" applyBorder="1" applyAlignment="1">
      <alignment horizontal="center" vertical="center" wrapText="1"/>
    </xf>
    <xf numFmtId="0" fontId="20" fillId="8" borderId="3" xfId="4" applyFont="1" applyFill="1" applyBorder="1" applyAlignment="1">
      <alignment vertical="center" wrapText="1"/>
    </xf>
    <xf numFmtId="168" fontId="20" fillId="8" borderId="3" xfId="5" applyNumberFormat="1" applyFont="1" applyFill="1" applyBorder="1" applyAlignment="1">
      <alignment horizontal="center" vertical="center" wrapText="1"/>
    </xf>
    <xf numFmtId="168" fontId="20" fillId="8" borderId="3" xfId="6" applyNumberFormat="1" applyFont="1" applyFill="1" applyBorder="1" applyAlignment="1">
      <alignment horizontal="center" vertical="center" wrapText="1"/>
    </xf>
    <xf numFmtId="0" fontId="21" fillId="8" borderId="3" xfId="4" applyFont="1" applyFill="1" applyBorder="1" applyAlignment="1">
      <alignment vertical="center" wrapText="1"/>
    </xf>
    <xf numFmtId="0" fontId="4" fillId="0" borderId="0" xfId="4" applyFont="1" applyAlignment="1">
      <alignment horizontal="left"/>
    </xf>
    <xf numFmtId="2" fontId="20" fillId="8" borderId="3" xfId="6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justify" vertical="center" wrapText="1"/>
    </xf>
    <xf numFmtId="0" fontId="24" fillId="0" borderId="17" xfId="0" applyFont="1" applyBorder="1" applyAlignment="1">
      <alignment horizontal="justify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justify" vertical="center" wrapText="1"/>
    </xf>
    <xf numFmtId="0" fontId="24" fillId="0" borderId="20" xfId="0" applyFont="1" applyBorder="1" applyAlignment="1">
      <alignment horizontal="justify" vertical="center" wrapText="1"/>
    </xf>
    <xf numFmtId="0" fontId="10" fillId="0" borderId="0" xfId="4" applyFont="1" applyAlignment="1">
      <alignment horizontal="left" vertical="center" wrapText="1"/>
    </xf>
    <xf numFmtId="0" fontId="7" fillId="0" borderId="0" xfId="4" applyFont="1"/>
    <xf numFmtId="0" fontId="22" fillId="10" borderId="22" xfId="0" applyFont="1" applyFill="1" applyBorder="1" applyAlignment="1">
      <alignment horizontal="center" vertical="center" wrapText="1"/>
    </xf>
    <xf numFmtId="0" fontId="22" fillId="10" borderId="23" xfId="0" applyFont="1" applyFill="1" applyBorder="1" applyAlignment="1">
      <alignment horizontal="center" vertical="center" wrapText="1"/>
    </xf>
    <xf numFmtId="0" fontId="22" fillId="10" borderId="21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23" fillId="0" borderId="0" xfId="0" applyFont="1"/>
    <xf numFmtId="167" fontId="8" fillId="0" borderId="0" xfId="3" applyNumberFormat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7" fillId="0" borderId="0" xfId="4" applyFont="1" applyAlignment="1">
      <alignment horizontal="left" vertical="center" wrapText="1"/>
    </xf>
    <xf numFmtId="0" fontId="9" fillId="0" borderId="3" xfId="4" applyBorder="1"/>
    <xf numFmtId="0" fontId="10" fillId="0" borderId="0" xfId="4" applyFont="1" applyAlignment="1">
      <alignment horizontal="left" vertical="center" wrapText="1"/>
    </xf>
    <xf numFmtId="0" fontId="7" fillId="0" borderId="0" xfId="4" applyFont="1"/>
    <xf numFmtId="0" fontId="7" fillId="0" borderId="14" xfId="4" applyFont="1" applyBorder="1" applyAlignment="1">
      <alignment vertical="center" wrapText="1"/>
    </xf>
    <xf numFmtId="0" fontId="7" fillId="0" borderId="13" xfId="4" applyFont="1" applyBorder="1" applyAlignment="1">
      <alignment vertical="center" wrapText="1"/>
    </xf>
    <xf numFmtId="0" fontId="7" fillId="0" borderId="12" xfId="4" applyFont="1" applyBorder="1" applyAlignment="1">
      <alignment vertical="center" wrapText="1"/>
    </xf>
    <xf numFmtId="0" fontId="13" fillId="0" borderId="0" xfId="4" applyFont="1" applyAlignment="1">
      <alignment horizontal="center" vertical="center" wrapText="1"/>
    </xf>
    <xf numFmtId="0" fontId="9" fillId="0" borderId="0" xfId="4"/>
    <xf numFmtId="0" fontId="7" fillId="0" borderId="0" xfId="4" applyFont="1" applyAlignment="1">
      <alignment horizontal="left"/>
    </xf>
    <xf numFmtId="0" fontId="4" fillId="0" borderId="0" xfId="4" applyFont="1" applyAlignment="1">
      <alignment horizontal="center"/>
    </xf>
    <xf numFmtId="0" fontId="10" fillId="0" borderId="0" xfId="4" applyFont="1" applyAlignment="1">
      <alignment horizontal="left" vertical="center"/>
    </xf>
    <xf numFmtId="0" fontId="25" fillId="0" borderId="0" xfId="0" applyFont="1" applyAlignment="1">
      <alignment horizontal="center" wrapText="1"/>
    </xf>
    <xf numFmtId="0" fontId="6" fillId="7" borderId="14" xfId="4" applyFont="1" applyFill="1" applyBorder="1" applyAlignment="1">
      <alignment horizontal="left" vertical="center" wrapText="1"/>
    </xf>
    <xf numFmtId="0" fontId="6" fillId="7" borderId="13" xfId="4" applyFont="1" applyFill="1" applyBorder="1" applyAlignment="1">
      <alignment horizontal="left" vertical="center" wrapText="1"/>
    </xf>
    <xf numFmtId="0" fontId="6" fillId="0" borderId="3" xfId="4" applyFont="1" applyBorder="1" applyAlignment="1">
      <alignment horizontal="center" vertical="top" wrapText="1"/>
    </xf>
    <xf numFmtId="0" fontId="6" fillId="7" borderId="14" xfId="4" applyFont="1" applyFill="1" applyBorder="1" applyAlignment="1">
      <alignment horizontal="left" vertical="top" wrapText="1"/>
    </xf>
    <xf numFmtId="0" fontId="6" fillId="7" borderId="13" xfId="4" applyFont="1" applyFill="1" applyBorder="1" applyAlignment="1">
      <alignment horizontal="left" vertical="top" wrapText="1"/>
    </xf>
  </cellXfs>
  <cellStyles count="7">
    <cellStyle name="Comma_base calzado 6401" xfId="2" xr:uid="{00000000-0005-0000-0000-000000000000}"/>
    <cellStyle name="Comma_calzado 6401" xfId="3" xr:uid="{00000000-0005-0000-0000-000001000000}"/>
    <cellStyle name="Millares 2" xfId="5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X118"/>
  <sheetViews>
    <sheetView topLeftCell="A91" zoomScale="70" zoomScaleNormal="70" zoomScaleSheetLayoutView="85" workbookViewId="0">
      <selection activeCell="L6" sqref="L6"/>
    </sheetView>
  </sheetViews>
  <sheetFormatPr baseColWidth="10" defaultColWidth="11.42578125" defaultRowHeight="12.75" x14ac:dyDescent="0.25"/>
  <cols>
    <col min="1" max="1" width="11.42578125" style="1"/>
    <col min="2" max="2" width="11.5703125" style="1" customWidth="1"/>
    <col min="3" max="3" width="52.85546875" style="1" customWidth="1"/>
    <col min="4" max="4" width="18.42578125" style="1" customWidth="1"/>
    <col min="5" max="6" width="17.42578125" style="1" customWidth="1"/>
    <col min="7" max="7" width="28.42578125" style="1" customWidth="1"/>
    <col min="8" max="18" width="17.42578125" style="1" customWidth="1"/>
    <col min="19" max="24" width="8.42578125" style="1" customWidth="1"/>
    <col min="25" max="27" width="11.42578125" style="1"/>
    <col min="28" max="34" width="13.42578125" style="1" customWidth="1"/>
    <col min="35" max="256" width="11.42578125" style="1"/>
    <col min="257" max="257" width="6.42578125" style="1" customWidth="1"/>
    <col min="258" max="258" width="59.42578125" style="1" customWidth="1"/>
    <col min="259" max="259" width="18.42578125" style="1" customWidth="1"/>
    <col min="260" max="261" width="17.42578125" style="1" customWidth="1"/>
    <col min="262" max="262" width="28.42578125" style="1" customWidth="1"/>
    <col min="263" max="274" width="17.42578125" style="1" customWidth="1"/>
    <col min="275" max="280" width="8.42578125" style="1" customWidth="1"/>
    <col min="281" max="283" width="11.42578125" style="1"/>
    <col min="284" max="290" width="13.42578125" style="1" customWidth="1"/>
    <col min="291" max="512" width="11.42578125" style="1"/>
    <col min="513" max="513" width="6.42578125" style="1" customWidth="1"/>
    <col min="514" max="514" width="59.42578125" style="1" customWidth="1"/>
    <col min="515" max="515" width="18.42578125" style="1" customWidth="1"/>
    <col min="516" max="517" width="17.42578125" style="1" customWidth="1"/>
    <col min="518" max="518" width="28.42578125" style="1" customWidth="1"/>
    <col min="519" max="530" width="17.42578125" style="1" customWidth="1"/>
    <col min="531" max="536" width="8.42578125" style="1" customWidth="1"/>
    <col min="537" max="539" width="11.42578125" style="1"/>
    <col min="540" max="546" width="13.42578125" style="1" customWidth="1"/>
    <col min="547" max="768" width="11.42578125" style="1"/>
    <col min="769" max="769" width="6.42578125" style="1" customWidth="1"/>
    <col min="770" max="770" width="59.42578125" style="1" customWidth="1"/>
    <col min="771" max="771" width="18.42578125" style="1" customWidth="1"/>
    <col min="772" max="773" width="17.42578125" style="1" customWidth="1"/>
    <col min="774" max="774" width="28.42578125" style="1" customWidth="1"/>
    <col min="775" max="786" width="17.42578125" style="1" customWidth="1"/>
    <col min="787" max="792" width="8.42578125" style="1" customWidth="1"/>
    <col min="793" max="795" width="11.42578125" style="1"/>
    <col min="796" max="802" width="13.42578125" style="1" customWidth="1"/>
    <col min="803" max="1024" width="11.42578125" style="1"/>
    <col min="1025" max="1025" width="6.42578125" style="1" customWidth="1"/>
    <col min="1026" max="1026" width="59.42578125" style="1" customWidth="1"/>
    <col min="1027" max="1027" width="18.42578125" style="1" customWidth="1"/>
    <col min="1028" max="1029" width="17.42578125" style="1" customWidth="1"/>
    <col min="1030" max="1030" width="28.42578125" style="1" customWidth="1"/>
    <col min="1031" max="1042" width="17.42578125" style="1" customWidth="1"/>
    <col min="1043" max="1048" width="8.42578125" style="1" customWidth="1"/>
    <col min="1049" max="1051" width="11.42578125" style="1"/>
    <col min="1052" max="1058" width="13.42578125" style="1" customWidth="1"/>
    <col min="1059" max="1280" width="11.42578125" style="1"/>
    <col min="1281" max="1281" width="6.42578125" style="1" customWidth="1"/>
    <col min="1282" max="1282" width="59.42578125" style="1" customWidth="1"/>
    <col min="1283" max="1283" width="18.42578125" style="1" customWidth="1"/>
    <col min="1284" max="1285" width="17.42578125" style="1" customWidth="1"/>
    <col min="1286" max="1286" width="28.42578125" style="1" customWidth="1"/>
    <col min="1287" max="1298" width="17.42578125" style="1" customWidth="1"/>
    <col min="1299" max="1304" width="8.42578125" style="1" customWidth="1"/>
    <col min="1305" max="1307" width="11.42578125" style="1"/>
    <col min="1308" max="1314" width="13.42578125" style="1" customWidth="1"/>
    <col min="1315" max="1536" width="11.42578125" style="1"/>
    <col min="1537" max="1537" width="6.42578125" style="1" customWidth="1"/>
    <col min="1538" max="1538" width="59.42578125" style="1" customWidth="1"/>
    <col min="1539" max="1539" width="18.42578125" style="1" customWidth="1"/>
    <col min="1540" max="1541" width="17.42578125" style="1" customWidth="1"/>
    <col min="1542" max="1542" width="28.42578125" style="1" customWidth="1"/>
    <col min="1543" max="1554" width="17.42578125" style="1" customWidth="1"/>
    <col min="1555" max="1560" width="8.42578125" style="1" customWidth="1"/>
    <col min="1561" max="1563" width="11.42578125" style="1"/>
    <col min="1564" max="1570" width="13.42578125" style="1" customWidth="1"/>
    <col min="1571" max="1792" width="11.42578125" style="1"/>
    <col min="1793" max="1793" width="6.42578125" style="1" customWidth="1"/>
    <col min="1794" max="1794" width="59.42578125" style="1" customWidth="1"/>
    <col min="1795" max="1795" width="18.42578125" style="1" customWidth="1"/>
    <col min="1796" max="1797" width="17.42578125" style="1" customWidth="1"/>
    <col min="1798" max="1798" width="28.42578125" style="1" customWidth="1"/>
    <col min="1799" max="1810" width="17.42578125" style="1" customWidth="1"/>
    <col min="1811" max="1816" width="8.42578125" style="1" customWidth="1"/>
    <col min="1817" max="1819" width="11.42578125" style="1"/>
    <col min="1820" max="1826" width="13.42578125" style="1" customWidth="1"/>
    <col min="1827" max="2048" width="11.42578125" style="1"/>
    <col min="2049" max="2049" width="6.42578125" style="1" customWidth="1"/>
    <col min="2050" max="2050" width="59.42578125" style="1" customWidth="1"/>
    <col min="2051" max="2051" width="18.42578125" style="1" customWidth="1"/>
    <col min="2052" max="2053" width="17.42578125" style="1" customWidth="1"/>
    <col min="2054" max="2054" width="28.42578125" style="1" customWidth="1"/>
    <col min="2055" max="2066" width="17.42578125" style="1" customWidth="1"/>
    <col min="2067" max="2072" width="8.42578125" style="1" customWidth="1"/>
    <col min="2073" max="2075" width="11.42578125" style="1"/>
    <col min="2076" max="2082" width="13.42578125" style="1" customWidth="1"/>
    <col min="2083" max="2304" width="11.42578125" style="1"/>
    <col min="2305" max="2305" width="6.42578125" style="1" customWidth="1"/>
    <col min="2306" max="2306" width="59.42578125" style="1" customWidth="1"/>
    <col min="2307" max="2307" width="18.42578125" style="1" customWidth="1"/>
    <col min="2308" max="2309" width="17.42578125" style="1" customWidth="1"/>
    <col min="2310" max="2310" width="28.42578125" style="1" customWidth="1"/>
    <col min="2311" max="2322" width="17.42578125" style="1" customWidth="1"/>
    <col min="2323" max="2328" width="8.42578125" style="1" customWidth="1"/>
    <col min="2329" max="2331" width="11.42578125" style="1"/>
    <col min="2332" max="2338" width="13.42578125" style="1" customWidth="1"/>
    <col min="2339" max="2560" width="11.42578125" style="1"/>
    <col min="2561" max="2561" width="6.42578125" style="1" customWidth="1"/>
    <col min="2562" max="2562" width="59.42578125" style="1" customWidth="1"/>
    <col min="2563" max="2563" width="18.42578125" style="1" customWidth="1"/>
    <col min="2564" max="2565" width="17.42578125" style="1" customWidth="1"/>
    <col min="2566" max="2566" width="28.42578125" style="1" customWidth="1"/>
    <col min="2567" max="2578" width="17.42578125" style="1" customWidth="1"/>
    <col min="2579" max="2584" width="8.42578125" style="1" customWidth="1"/>
    <col min="2585" max="2587" width="11.42578125" style="1"/>
    <col min="2588" max="2594" width="13.42578125" style="1" customWidth="1"/>
    <col min="2595" max="2816" width="11.42578125" style="1"/>
    <col min="2817" max="2817" width="6.42578125" style="1" customWidth="1"/>
    <col min="2818" max="2818" width="59.42578125" style="1" customWidth="1"/>
    <col min="2819" max="2819" width="18.42578125" style="1" customWidth="1"/>
    <col min="2820" max="2821" width="17.42578125" style="1" customWidth="1"/>
    <col min="2822" max="2822" width="28.42578125" style="1" customWidth="1"/>
    <col min="2823" max="2834" width="17.42578125" style="1" customWidth="1"/>
    <col min="2835" max="2840" width="8.42578125" style="1" customWidth="1"/>
    <col min="2841" max="2843" width="11.42578125" style="1"/>
    <col min="2844" max="2850" width="13.42578125" style="1" customWidth="1"/>
    <col min="2851" max="3072" width="11.42578125" style="1"/>
    <col min="3073" max="3073" width="6.42578125" style="1" customWidth="1"/>
    <col min="3074" max="3074" width="59.42578125" style="1" customWidth="1"/>
    <col min="3075" max="3075" width="18.42578125" style="1" customWidth="1"/>
    <col min="3076" max="3077" width="17.42578125" style="1" customWidth="1"/>
    <col min="3078" max="3078" width="28.42578125" style="1" customWidth="1"/>
    <col min="3079" max="3090" width="17.42578125" style="1" customWidth="1"/>
    <col min="3091" max="3096" width="8.42578125" style="1" customWidth="1"/>
    <col min="3097" max="3099" width="11.42578125" style="1"/>
    <col min="3100" max="3106" width="13.42578125" style="1" customWidth="1"/>
    <col min="3107" max="3328" width="11.42578125" style="1"/>
    <col min="3329" max="3329" width="6.42578125" style="1" customWidth="1"/>
    <col min="3330" max="3330" width="59.42578125" style="1" customWidth="1"/>
    <col min="3331" max="3331" width="18.42578125" style="1" customWidth="1"/>
    <col min="3332" max="3333" width="17.42578125" style="1" customWidth="1"/>
    <col min="3334" max="3334" width="28.42578125" style="1" customWidth="1"/>
    <col min="3335" max="3346" width="17.42578125" style="1" customWidth="1"/>
    <col min="3347" max="3352" width="8.42578125" style="1" customWidth="1"/>
    <col min="3353" max="3355" width="11.42578125" style="1"/>
    <col min="3356" max="3362" width="13.42578125" style="1" customWidth="1"/>
    <col min="3363" max="3584" width="11.42578125" style="1"/>
    <col min="3585" max="3585" width="6.42578125" style="1" customWidth="1"/>
    <col min="3586" max="3586" width="59.42578125" style="1" customWidth="1"/>
    <col min="3587" max="3587" width="18.42578125" style="1" customWidth="1"/>
    <col min="3588" max="3589" width="17.42578125" style="1" customWidth="1"/>
    <col min="3590" max="3590" width="28.42578125" style="1" customWidth="1"/>
    <col min="3591" max="3602" width="17.42578125" style="1" customWidth="1"/>
    <col min="3603" max="3608" width="8.42578125" style="1" customWidth="1"/>
    <col min="3609" max="3611" width="11.42578125" style="1"/>
    <col min="3612" max="3618" width="13.42578125" style="1" customWidth="1"/>
    <col min="3619" max="3840" width="11.42578125" style="1"/>
    <col min="3841" max="3841" width="6.42578125" style="1" customWidth="1"/>
    <col min="3842" max="3842" width="59.42578125" style="1" customWidth="1"/>
    <col min="3843" max="3843" width="18.42578125" style="1" customWidth="1"/>
    <col min="3844" max="3845" width="17.42578125" style="1" customWidth="1"/>
    <col min="3846" max="3846" width="28.42578125" style="1" customWidth="1"/>
    <col min="3847" max="3858" width="17.42578125" style="1" customWidth="1"/>
    <col min="3859" max="3864" width="8.42578125" style="1" customWidth="1"/>
    <col min="3865" max="3867" width="11.42578125" style="1"/>
    <col min="3868" max="3874" width="13.42578125" style="1" customWidth="1"/>
    <col min="3875" max="4096" width="11.42578125" style="1"/>
    <col min="4097" max="4097" width="6.42578125" style="1" customWidth="1"/>
    <col min="4098" max="4098" width="59.42578125" style="1" customWidth="1"/>
    <col min="4099" max="4099" width="18.42578125" style="1" customWidth="1"/>
    <col min="4100" max="4101" width="17.42578125" style="1" customWidth="1"/>
    <col min="4102" max="4102" width="28.42578125" style="1" customWidth="1"/>
    <col min="4103" max="4114" width="17.42578125" style="1" customWidth="1"/>
    <col min="4115" max="4120" width="8.42578125" style="1" customWidth="1"/>
    <col min="4121" max="4123" width="11.42578125" style="1"/>
    <col min="4124" max="4130" width="13.42578125" style="1" customWidth="1"/>
    <col min="4131" max="4352" width="11.42578125" style="1"/>
    <col min="4353" max="4353" width="6.42578125" style="1" customWidth="1"/>
    <col min="4354" max="4354" width="59.42578125" style="1" customWidth="1"/>
    <col min="4355" max="4355" width="18.42578125" style="1" customWidth="1"/>
    <col min="4356" max="4357" width="17.42578125" style="1" customWidth="1"/>
    <col min="4358" max="4358" width="28.42578125" style="1" customWidth="1"/>
    <col min="4359" max="4370" width="17.42578125" style="1" customWidth="1"/>
    <col min="4371" max="4376" width="8.42578125" style="1" customWidth="1"/>
    <col min="4377" max="4379" width="11.42578125" style="1"/>
    <col min="4380" max="4386" width="13.42578125" style="1" customWidth="1"/>
    <col min="4387" max="4608" width="11.42578125" style="1"/>
    <col min="4609" max="4609" width="6.42578125" style="1" customWidth="1"/>
    <col min="4610" max="4610" width="59.42578125" style="1" customWidth="1"/>
    <col min="4611" max="4611" width="18.42578125" style="1" customWidth="1"/>
    <col min="4612" max="4613" width="17.42578125" style="1" customWidth="1"/>
    <col min="4614" max="4614" width="28.42578125" style="1" customWidth="1"/>
    <col min="4615" max="4626" width="17.42578125" style="1" customWidth="1"/>
    <col min="4627" max="4632" width="8.42578125" style="1" customWidth="1"/>
    <col min="4633" max="4635" width="11.42578125" style="1"/>
    <col min="4636" max="4642" width="13.42578125" style="1" customWidth="1"/>
    <col min="4643" max="4864" width="11.42578125" style="1"/>
    <col min="4865" max="4865" width="6.42578125" style="1" customWidth="1"/>
    <col min="4866" max="4866" width="59.42578125" style="1" customWidth="1"/>
    <col min="4867" max="4867" width="18.42578125" style="1" customWidth="1"/>
    <col min="4868" max="4869" width="17.42578125" style="1" customWidth="1"/>
    <col min="4870" max="4870" width="28.42578125" style="1" customWidth="1"/>
    <col min="4871" max="4882" width="17.42578125" style="1" customWidth="1"/>
    <col min="4883" max="4888" width="8.42578125" style="1" customWidth="1"/>
    <col min="4889" max="4891" width="11.42578125" style="1"/>
    <col min="4892" max="4898" width="13.42578125" style="1" customWidth="1"/>
    <col min="4899" max="5120" width="11.42578125" style="1"/>
    <col min="5121" max="5121" width="6.42578125" style="1" customWidth="1"/>
    <col min="5122" max="5122" width="59.42578125" style="1" customWidth="1"/>
    <col min="5123" max="5123" width="18.42578125" style="1" customWidth="1"/>
    <col min="5124" max="5125" width="17.42578125" style="1" customWidth="1"/>
    <col min="5126" max="5126" width="28.42578125" style="1" customWidth="1"/>
    <col min="5127" max="5138" width="17.42578125" style="1" customWidth="1"/>
    <col min="5139" max="5144" width="8.42578125" style="1" customWidth="1"/>
    <col min="5145" max="5147" width="11.42578125" style="1"/>
    <col min="5148" max="5154" width="13.42578125" style="1" customWidth="1"/>
    <col min="5155" max="5376" width="11.42578125" style="1"/>
    <col min="5377" max="5377" width="6.42578125" style="1" customWidth="1"/>
    <col min="5378" max="5378" width="59.42578125" style="1" customWidth="1"/>
    <col min="5379" max="5379" width="18.42578125" style="1" customWidth="1"/>
    <col min="5380" max="5381" width="17.42578125" style="1" customWidth="1"/>
    <col min="5382" max="5382" width="28.42578125" style="1" customWidth="1"/>
    <col min="5383" max="5394" width="17.42578125" style="1" customWidth="1"/>
    <col min="5395" max="5400" width="8.42578125" style="1" customWidth="1"/>
    <col min="5401" max="5403" width="11.42578125" style="1"/>
    <col min="5404" max="5410" width="13.42578125" style="1" customWidth="1"/>
    <col min="5411" max="5632" width="11.42578125" style="1"/>
    <col min="5633" max="5633" width="6.42578125" style="1" customWidth="1"/>
    <col min="5634" max="5634" width="59.42578125" style="1" customWidth="1"/>
    <col min="5635" max="5635" width="18.42578125" style="1" customWidth="1"/>
    <col min="5636" max="5637" width="17.42578125" style="1" customWidth="1"/>
    <col min="5638" max="5638" width="28.42578125" style="1" customWidth="1"/>
    <col min="5639" max="5650" width="17.42578125" style="1" customWidth="1"/>
    <col min="5651" max="5656" width="8.42578125" style="1" customWidth="1"/>
    <col min="5657" max="5659" width="11.42578125" style="1"/>
    <col min="5660" max="5666" width="13.42578125" style="1" customWidth="1"/>
    <col min="5667" max="5888" width="11.42578125" style="1"/>
    <col min="5889" max="5889" width="6.42578125" style="1" customWidth="1"/>
    <col min="5890" max="5890" width="59.42578125" style="1" customWidth="1"/>
    <col min="5891" max="5891" width="18.42578125" style="1" customWidth="1"/>
    <col min="5892" max="5893" width="17.42578125" style="1" customWidth="1"/>
    <col min="5894" max="5894" width="28.42578125" style="1" customWidth="1"/>
    <col min="5895" max="5906" width="17.42578125" style="1" customWidth="1"/>
    <col min="5907" max="5912" width="8.42578125" style="1" customWidth="1"/>
    <col min="5913" max="5915" width="11.42578125" style="1"/>
    <col min="5916" max="5922" width="13.42578125" style="1" customWidth="1"/>
    <col min="5923" max="6144" width="11.42578125" style="1"/>
    <col min="6145" max="6145" width="6.42578125" style="1" customWidth="1"/>
    <col min="6146" max="6146" width="59.42578125" style="1" customWidth="1"/>
    <col min="6147" max="6147" width="18.42578125" style="1" customWidth="1"/>
    <col min="6148" max="6149" width="17.42578125" style="1" customWidth="1"/>
    <col min="6150" max="6150" width="28.42578125" style="1" customWidth="1"/>
    <col min="6151" max="6162" width="17.42578125" style="1" customWidth="1"/>
    <col min="6163" max="6168" width="8.42578125" style="1" customWidth="1"/>
    <col min="6169" max="6171" width="11.42578125" style="1"/>
    <col min="6172" max="6178" width="13.42578125" style="1" customWidth="1"/>
    <col min="6179" max="6400" width="11.42578125" style="1"/>
    <col min="6401" max="6401" width="6.42578125" style="1" customWidth="1"/>
    <col min="6402" max="6402" width="59.42578125" style="1" customWidth="1"/>
    <col min="6403" max="6403" width="18.42578125" style="1" customWidth="1"/>
    <col min="6404" max="6405" width="17.42578125" style="1" customWidth="1"/>
    <col min="6406" max="6406" width="28.42578125" style="1" customWidth="1"/>
    <col min="6407" max="6418" width="17.42578125" style="1" customWidth="1"/>
    <col min="6419" max="6424" width="8.42578125" style="1" customWidth="1"/>
    <col min="6425" max="6427" width="11.42578125" style="1"/>
    <col min="6428" max="6434" width="13.42578125" style="1" customWidth="1"/>
    <col min="6435" max="6656" width="11.42578125" style="1"/>
    <col min="6657" max="6657" width="6.42578125" style="1" customWidth="1"/>
    <col min="6658" max="6658" width="59.42578125" style="1" customWidth="1"/>
    <col min="6659" max="6659" width="18.42578125" style="1" customWidth="1"/>
    <col min="6660" max="6661" width="17.42578125" style="1" customWidth="1"/>
    <col min="6662" max="6662" width="28.42578125" style="1" customWidth="1"/>
    <col min="6663" max="6674" width="17.42578125" style="1" customWidth="1"/>
    <col min="6675" max="6680" width="8.42578125" style="1" customWidth="1"/>
    <col min="6681" max="6683" width="11.42578125" style="1"/>
    <col min="6684" max="6690" width="13.42578125" style="1" customWidth="1"/>
    <col min="6691" max="6912" width="11.42578125" style="1"/>
    <col min="6913" max="6913" width="6.42578125" style="1" customWidth="1"/>
    <col min="6914" max="6914" width="59.42578125" style="1" customWidth="1"/>
    <col min="6915" max="6915" width="18.42578125" style="1" customWidth="1"/>
    <col min="6916" max="6917" width="17.42578125" style="1" customWidth="1"/>
    <col min="6918" max="6918" width="28.42578125" style="1" customWidth="1"/>
    <col min="6919" max="6930" width="17.42578125" style="1" customWidth="1"/>
    <col min="6931" max="6936" width="8.42578125" style="1" customWidth="1"/>
    <col min="6937" max="6939" width="11.42578125" style="1"/>
    <col min="6940" max="6946" width="13.42578125" style="1" customWidth="1"/>
    <col min="6947" max="7168" width="11.42578125" style="1"/>
    <col min="7169" max="7169" width="6.42578125" style="1" customWidth="1"/>
    <col min="7170" max="7170" width="59.42578125" style="1" customWidth="1"/>
    <col min="7171" max="7171" width="18.42578125" style="1" customWidth="1"/>
    <col min="7172" max="7173" width="17.42578125" style="1" customWidth="1"/>
    <col min="7174" max="7174" width="28.42578125" style="1" customWidth="1"/>
    <col min="7175" max="7186" width="17.42578125" style="1" customWidth="1"/>
    <col min="7187" max="7192" width="8.42578125" style="1" customWidth="1"/>
    <col min="7193" max="7195" width="11.42578125" style="1"/>
    <col min="7196" max="7202" width="13.42578125" style="1" customWidth="1"/>
    <col min="7203" max="7424" width="11.42578125" style="1"/>
    <col min="7425" max="7425" width="6.42578125" style="1" customWidth="1"/>
    <col min="7426" max="7426" width="59.42578125" style="1" customWidth="1"/>
    <col min="7427" max="7427" width="18.42578125" style="1" customWidth="1"/>
    <col min="7428" max="7429" width="17.42578125" style="1" customWidth="1"/>
    <col min="7430" max="7430" width="28.42578125" style="1" customWidth="1"/>
    <col min="7431" max="7442" width="17.42578125" style="1" customWidth="1"/>
    <col min="7443" max="7448" width="8.42578125" style="1" customWidth="1"/>
    <col min="7449" max="7451" width="11.42578125" style="1"/>
    <col min="7452" max="7458" width="13.42578125" style="1" customWidth="1"/>
    <col min="7459" max="7680" width="11.42578125" style="1"/>
    <col min="7681" max="7681" width="6.42578125" style="1" customWidth="1"/>
    <col min="7682" max="7682" width="59.42578125" style="1" customWidth="1"/>
    <col min="7683" max="7683" width="18.42578125" style="1" customWidth="1"/>
    <col min="7684" max="7685" width="17.42578125" style="1" customWidth="1"/>
    <col min="7686" max="7686" width="28.42578125" style="1" customWidth="1"/>
    <col min="7687" max="7698" width="17.42578125" style="1" customWidth="1"/>
    <col min="7699" max="7704" width="8.42578125" style="1" customWidth="1"/>
    <col min="7705" max="7707" width="11.42578125" style="1"/>
    <col min="7708" max="7714" width="13.42578125" style="1" customWidth="1"/>
    <col min="7715" max="7936" width="11.42578125" style="1"/>
    <col min="7937" max="7937" width="6.42578125" style="1" customWidth="1"/>
    <col min="7938" max="7938" width="59.42578125" style="1" customWidth="1"/>
    <col min="7939" max="7939" width="18.42578125" style="1" customWidth="1"/>
    <col min="7940" max="7941" width="17.42578125" style="1" customWidth="1"/>
    <col min="7942" max="7942" width="28.42578125" style="1" customWidth="1"/>
    <col min="7943" max="7954" width="17.42578125" style="1" customWidth="1"/>
    <col min="7955" max="7960" width="8.42578125" style="1" customWidth="1"/>
    <col min="7961" max="7963" width="11.42578125" style="1"/>
    <col min="7964" max="7970" width="13.42578125" style="1" customWidth="1"/>
    <col min="7971" max="8192" width="11.42578125" style="1"/>
    <col min="8193" max="8193" width="6.42578125" style="1" customWidth="1"/>
    <col min="8194" max="8194" width="59.42578125" style="1" customWidth="1"/>
    <col min="8195" max="8195" width="18.42578125" style="1" customWidth="1"/>
    <col min="8196" max="8197" width="17.42578125" style="1" customWidth="1"/>
    <col min="8198" max="8198" width="28.42578125" style="1" customWidth="1"/>
    <col min="8199" max="8210" width="17.42578125" style="1" customWidth="1"/>
    <col min="8211" max="8216" width="8.42578125" style="1" customWidth="1"/>
    <col min="8217" max="8219" width="11.42578125" style="1"/>
    <col min="8220" max="8226" width="13.42578125" style="1" customWidth="1"/>
    <col min="8227" max="8448" width="11.42578125" style="1"/>
    <col min="8449" max="8449" width="6.42578125" style="1" customWidth="1"/>
    <col min="8450" max="8450" width="59.42578125" style="1" customWidth="1"/>
    <col min="8451" max="8451" width="18.42578125" style="1" customWidth="1"/>
    <col min="8452" max="8453" width="17.42578125" style="1" customWidth="1"/>
    <col min="8454" max="8454" width="28.42578125" style="1" customWidth="1"/>
    <col min="8455" max="8466" width="17.42578125" style="1" customWidth="1"/>
    <col min="8467" max="8472" width="8.42578125" style="1" customWidth="1"/>
    <col min="8473" max="8475" width="11.42578125" style="1"/>
    <col min="8476" max="8482" width="13.42578125" style="1" customWidth="1"/>
    <col min="8483" max="8704" width="11.42578125" style="1"/>
    <col min="8705" max="8705" width="6.42578125" style="1" customWidth="1"/>
    <col min="8706" max="8706" width="59.42578125" style="1" customWidth="1"/>
    <col min="8707" max="8707" width="18.42578125" style="1" customWidth="1"/>
    <col min="8708" max="8709" width="17.42578125" style="1" customWidth="1"/>
    <col min="8710" max="8710" width="28.42578125" style="1" customWidth="1"/>
    <col min="8711" max="8722" width="17.42578125" style="1" customWidth="1"/>
    <col min="8723" max="8728" width="8.42578125" style="1" customWidth="1"/>
    <col min="8729" max="8731" width="11.42578125" style="1"/>
    <col min="8732" max="8738" width="13.42578125" style="1" customWidth="1"/>
    <col min="8739" max="8960" width="11.42578125" style="1"/>
    <col min="8961" max="8961" width="6.42578125" style="1" customWidth="1"/>
    <col min="8962" max="8962" width="59.42578125" style="1" customWidth="1"/>
    <col min="8963" max="8963" width="18.42578125" style="1" customWidth="1"/>
    <col min="8964" max="8965" width="17.42578125" style="1" customWidth="1"/>
    <col min="8966" max="8966" width="28.42578125" style="1" customWidth="1"/>
    <col min="8967" max="8978" width="17.42578125" style="1" customWidth="1"/>
    <col min="8979" max="8984" width="8.42578125" style="1" customWidth="1"/>
    <col min="8985" max="8987" width="11.42578125" style="1"/>
    <col min="8988" max="8994" width="13.42578125" style="1" customWidth="1"/>
    <col min="8995" max="9216" width="11.42578125" style="1"/>
    <col min="9217" max="9217" width="6.42578125" style="1" customWidth="1"/>
    <col min="9218" max="9218" width="59.42578125" style="1" customWidth="1"/>
    <col min="9219" max="9219" width="18.42578125" style="1" customWidth="1"/>
    <col min="9220" max="9221" width="17.42578125" style="1" customWidth="1"/>
    <col min="9222" max="9222" width="28.42578125" style="1" customWidth="1"/>
    <col min="9223" max="9234" width="17.42578125" style="1" customWidth="1"/>
    <col min="9235" max="9240" width="8.42578125" style="1" customWidth="1"/>
    <col min="9241" max="9243" width="11.42578125" style="1"/>
    <col min="9244" max="9250" width="13.42578125" style="1" customWidth="1"/>
    <col min="9251" max="9472" width="11.42578125" style="1"/>
    <col min="9473" max="9473" width="6.42578125" style="1" customWidth="1"/>
    <col min="9474" max="9474" width="59.42578125" style="1" customWidth="1"/>
    <col min="9475" max="9475" width="18.42578125" style="1" customWidth="1"/>
    <col min="9476" max="9477" width="17.42578125" style="1" customWidth="1"/>
    <col min="9478" max="9478" width="28.42578125" style="1" customWidth="1"/>
    <col min="9479" max="9490" width="17.42578125" style="1" customWidth="1"/>
    <col min="9491" max="9496" width="8.42578125" style="1" customWidth="1"/>
    <col min="9497" max="9499" width="11.42578125" style="1"/>
    <col min="9500" max="9506" width="13.42578125" style="1" customWidth="1"/>
    <col min="9507" max="9728" width="11.42578125" style="1"/>
    <col min="9729" max="9729" width="6.42578125" style="1" customWidth="1"/>
    <col min="9730" max="9730" width="59.42578125" style="1" customWidth="1"/>
    <col min="9731" max="9731" width="18.42578125" style="1" customWidth="1"/>
    <col min="9732" max="9733" width="17.42578125" style="1" customWidth="1"/>
    <col min="9734" max="9734" width="28.42578125" style="1" customWidth="1"/>
    <col min="9735" max="9746" width="17.42578125" style="1" customWidth="1"/>
    <col min="9747" max="9752" width="8.42578125" style="1" customWidth="1"/>
    <col min="9753" max="9755" width="11.42578125" style="1"/>
    <col min="9756" max="9762" width="13.42578125" style="1" customWidth="1"/>
    <col min="9763" max="9984" width="11.42578125" style="1"/>
    <col min="9985" max="9985" width="6.42578125" style="1" customWidth="1"/>
    <col min="9986" max="9986" width="59.42578125" style="1" customWidth="1"/>
    <col min="9987" max="9987" width="18.42578125" style="1" customWidth="1"/>
    <col min="9988" max="9989" width="17.42578125" style="1" customWidth="1"/>
    <col min="9990" max="9990" width="28.42578125" style="1" customWidth="1"/>
    <col min="9991" max="10002" width="17.42578125" style="1" customWidth="1"/>
    <col min="10003" max="10008" width="8.42578125" style="1" customWidth="1"/>
    <col min="10009" max="10011" width="11.42578125" style="1"/>
    <col min="10012" max="10018" width="13.42578125" style="1" customWidth="1"/>
    <col min="10019" max="10240" width="11.42578125" style="1"/>
    <col min="10241" max="10241" width="6.42578125" style="1" customWidth="1"/>
    <col min="10242" max="10242" width="59.42578125" style="1" customWidth="1"/>
    <col min="10243" max="10243" width="18.42578125" style="1" customWidth="1"/>
    <col min="10244" max="10245" width="17.42578125" style="1" customWidth="1"/>
    <col min="10246" max="10246" width="28.42578125" style="1" customWidth="1"/>
    <col min="10247" max="10258" width="17.42578125" style="1" customWidth="1"/>
    <col min="10259" max="10264" width="8.42578125" style="1" customWidth="1"/>
    <col min="10265" max="10267" width="11.42578125" style="1"/>
    <col min="10268" max="10274" width="13.42578125" style="1" customWidth="1"/>
    <col min="10275" max="10496" width="11.42578125" style="1"/>
    <col min="10497" max="10497" width="6.42578125" style="1" customWidth="1"/>
    <col min="10498" max="10498" width="59.42578125" style="1" customWidth="1"/>
    <col min="10499" max="10499" width="18.42578125" style="1" customWidth="1"/>
    <col min="10500" max="10501" width="17.42578125" style="1" customWidth="1"/>
    <col min="10502" max="10502" width="28.42578125" style="1" customWidth="1"/>
    <col min="10503" max="10514" width="17.42578125" style="1" customWidth="1"/>
    <col min="10515" max="10520" width="8.42578125" style="1" customWidth="1"/>
    <col min="10521" max="10523" width="11.42578125" style="1"/>
    <col min="10524" max="10530" width="13.42578125" style="1" customWidth="1"/>
    <col min="10531" max="10752" width="11.42578125" style="1"/>
    <col min="10753" max="10753" width="6.42578125" style="1" customWidth="1"/>
    <col min="10754" max="10754" width="59.42578125" style="1" customWidth="1"/>
    <col min="10755" max="10755" width="18.42578125" style="1" customWidth="1"/>
    <col min="10756" max="10757" width="17.42578125" style="1" customWidth="1"/>
    <col min="10758" max="10758" width="28.42578125" style="1" customWidth="1"/>
    <col min="10759" max="10770" width="17.42578125" style="1" customWidth="1"/>
    <col min="10771" max="10776" width="8.42578125" style="1" customWidth="1"/>
    <col min="10777" max="10779" width="11.42578125" style="1"/>
    <col min="10780" max="10786" width="13.42578125" style="1" customWidth="1"/>
    <col min="10787" max="11008" width="11.42578125" style="1"/>
    <col min="11009" max="11009" width="6.42578125" style="1" customWidth="1"/>
    <col min="11010" max="11010" width="59.42578125" style="1" customWidth="1"/>
    <col min="11011" max="11011" width="18.42578125" style="1" customWidth="1"/>
    <col min="11012" max="11013" width="17.42578125" style="1" customWidth="1"/>
    <col min="11014" max="11014" width="28.42578125" style="1" customWidth="1"/>
    <col min="11015" max="11026" width="17.42578125" style="1" customWidth="1"/>
    <col min="11027" max="11032" width="8.42578125" style="1" customWidth="1"/>
    <col min="11033" max="11035" width="11.42578125" style="1"/>
    <col min="11036" max="11042" width="13.42578125" style="1" customWidth="1"/>
    <col min="11043" max="11264" width="11.42578125" style="1"/>
    <col min="11265" max="11265" width="6.42578125" style="1" customWidth="1"/>
    <col min="11266" max="11266" width="59.42578125" style="1" customWidth="1"/>
    <col min="11267" max="11267" width="18.42578125" style="1" customWidth="1"/>
    <col min="11268" max="11269" width="17.42578125" style="1" customWidth="1"/>
    <col min="11270" max="11270" width="28.42578125" style="1" customWidth="1"/>
    <col min="11271" max="11282" width="17.42578125" style="1" customWidth="1"/>
    <col min="11283" max="11288" width="8.42578125" style="1" customWidth="1"/>
    <col min="11289" max="11291" width="11.42578125" style="1"/>
    <col min="11292" max="11298" width="13.42578125" style="1" customWidth="1"/>
    <col min="11299" max="11520" width="11.42578125" style="1"/>
    <col min="11521" max="11521" width="6.42578125" style="1" customWidth="1"/>
    <col min="11522" max="11522" width="59.42578125" style="1" customWidth="1"/>
    <col min="11523" max="11523" width="18.42578125" style="1" customWidth="1"/>
    <col min="11524" max="11525" width="17.42578125" style="1" customWidth="1"/>
    <col min="11526" max="11526" width="28.42578125" style="1" customWidth="1"/>
    <col min="11527" max="11538" width="17.42578125" style="1" customWidth="1"/>
    <col min="11539" max="11544" width="8.42578125" style="1" customWidth="1"/>
    <col min="11545" max="11547" width="11.42578125" style="1"/>
    <col min="11548" max="11554" width="13.42578125" style="1" customWidth="1"/>
    <col min="11555" max="11776" width="11.42578125" style="1"/>
    <col min="11777" max="11777" width="6.42578125" style="1" customWidth="1"/>
    <col min="11778" max="11778" width="59.42578125" style="1" customWidth="1"/>
    <col min="11779" max="11779" width="18.42578125" style="1" customWidth="1"/>
    <col min="11780" max="11781" width="17.42578125" style="1" customWidth="1"/>
    <col min="11782" max="11782" width="28.42578125" style="1" customWidth="1"/>
    <col min="11783" max="11794" width="17.42578125" style="1" customWidth="1"/>
    <col min="11795" max="11800" width="8.42578125" style="1" customWidth="1"/>
    <col min="11801" max="11803" width="11.42578125" style="1"/>
    <col min="11804" max="11810" width="13.42578125" style="1" customWidth="1"/>
    <col min="11811" max="12032" width="11.42578125" style="1"/>
    <col min="12033" max="12033" width="6.42578125" style="1" customWidth="1"/>
    <col min="12034" max="12034" width="59.42578125" style="1" customWidth="1"/>
    <col min="12035" max="12035" width="18.42578125" style="1" customWidth="1"/>
    <col min="12036" max="12037" width="17.42578125" style="1" customWidth="1"/>
    <col min="12038" max="12038" width="28.42578125" style="1" customWidth="1"/>
    <col min="12039" max="12050" width="17.42578125" style="1" customWidth="1"/>
    <col min="12051" max="12056" width="8.42578125" style="1" customWidth="1"/>
    <col min="12057" max="12059" width="11.42578125" style="1"/>
    <col min="12060" max="12066" width="13.42578125" style="1" customWidth="1"/>
    <col min="12067" max="12288" width="11.42578125" style="1"/>
    <col min="12289" max="12289" width="6.42578125" style="1" customWidth="1"/>
    <col min="12290" max="12290" width="59.42578125" style="1" customWidth="1"/>
    <col min="12291" max="12291" width="18.42578125" style="1" customWidth="1"/>
    <col min="12292" max="12293" width="17.42578125" style="1" customWidth="1"/>
    <col min="12294" max="12294" width="28.42578125" style="1" customWidth="1"/>
    <col min="12295" max="12306" width="17.42578125" style="1" customWidth="1"/>
    <col min="12307" max="12312" width="8.42578125" style="1" customWidth="1"/>
    <col min="12313" max="12315" width="11.42578125" style="1"/>
    <col min="12316" max="12322" width="13.42578125" style="1" customWidth="1"/>
    <col min="12323" max="12544" width="11.42578125" style="1"/>
    <col min="12545" max="12545" width="6.42578125" style="1" customWidth="1"/>
    <col min="12546" max="12546" width="59.42578125" style="1" customWidth="1"/>
    <col min="12547" max="12547" width="18.42578125" style="1" customWidth="1"/>
    <col min="12548" max="12549" width="17.42578125" style="1" customWidth="1"/>
    <col min="12550" max="12550" width="28.42578125" style="1" customWidth="1"/>
    <col min="12551" max="12562" width="17.42578125" style="1" customWidth="1"/>
    <col min="12563" max="12568" width="8.42578125" style="1" customWidth="1"/>
    <col min="12569" max="12571" width="11.42578125" style="1"/>
    <col min="12572" max="12578" width="13.42578125" style="1" customWidth="1"/>
    <col min="12579" max="12800" width="11.42578125" style="1"/>
    <col min="12801" max="12801" width="6.42578125" style="1" customWidth="1"/>
    <col min="12802" max="12802" width="59.42578125" style="1" customWidth="1"/>
    <col min="12803" max="12803" width="18.42578125" style="1" customWidth="1"/>
    <col min="12804" max="12805" width="17.42578125" style="1" customWidth="1"/>
    <col min="12806" max="12806" width="28.42578125" style="1" customWidth="1"/>
    <col min="12807" max="12818" width="17.42578125" style="1" customWidth="1"/>
    <col min="12819" max="12824" width="8.42578125" style="1" customWidth="1"/>
    <col min="12825" max="12827" width="11.42578125" style="1"/>
    <col min="12828" max="12834" width="13.42578125" style="1" customWidth="1"/>
    <col min="12835" max="13056" width="11.42578125" style="1"/>
    <col min="13057" max="13057" width="6.42578125" style="1" customWidth="1"/>
    <col min="13058" max="13058" width="59.42578125" style="1" customWidth="1"/>
    <col min="13059" max="13059" width="18.42578125" style="1" customWidth="1"/>
    <col min="13060" max="13061" width="17.42578125" style="1" customWidth="1"/>
    <col min="13062" max="13062" width="28.42578125" style="1" customWidth="1"/>
    <col min="13063" max="13074" width="17.42578125" style="1" customWidth="1"/>
    <col min="13075" max="13080" width="8.42578125" style="1" customWidth="1"/>
    <col min="13081" max="13083" width="11.42578125" style="1"/>
    <col min="13084" max="13090" width="13.42578125" style="1" customWidth="1"/>
    <col min="13091" max="13312" width="11.42578125" style="1"/>
    <col min="13313" max="13313" width="6.42578125" style="1" customWidth="1"/>
    <col min="13314" max="13314" width="59.42578125" style="1" customWidth="1"/>
    <col min="13315" max="13315" width="18.42578125" style="1" customWidth="1"/>
    <col min="13316" max="13317" width="17.42578125" style="1" customWidth="1"/>
    <col min="13318" max="13318" width="28.42578125" style="1" customWidth="1"/>
    <col min="13319" max="13330" width="17.42578125" style="1" customWidth="1"/>
    <col min="13331" max="13336" width="8.42578125" style="1" customWidth="1"/>
    <col min="13337" max="13339" width="11.42578125" style="1"/>
    <col min="13340" max="13346" width="13.42578125" style="1" customWidth="1"/>
    <col min="13347" max="13568" width="11.42578125" style="1"/>
    <col min="13569" max="13569" width="6.42578125" style="1" customWidth="1"/>
    <col min="13570" max="13570" width="59.42578125" style="1" customWidth="1"/>
    <col min="13571" max="13571" width="18.42578125" style="1" customWidth="1"/>
    <col min="13572" max="13573" width="17.42578125" style="1" customWidth="1"/>
    <col min="13574" max="13574" width="28.42578125" style="1" customWidth="1"/>
    <col min="13575" max="13586" width="17.42578125" style="1" customWidth="1"/>
    <col min="13587" max="13592" width="8.42578125" style="1" customWidth="1"/>
    <col min="13593" max="13595" width="11.42578125" style="1"/>
    <col min="13596" max="13602" width="13.42578125" style="1" customWidth="1"/>
    <col min="13603" max="13824" width="11.42578125" style="1"/>
    <col min="13825" max="13825" width="6.42578125" style="1" customWidth="1"/>
    <col min="13826" max="13826" width="59.42578125" style="1" customWidth="1"/>
    <col min="13827" max="13827" width="18.42578125" style="1" customWidth="1"/>
    <col min="13828" max="13829" width="17.42578125" style="1" customWidth="1"/>
    <col min="13830" max="13830" width="28.42578125" style="1" customWidth="1"/>
    <col min="13831" max="13842" width="17.42578125" style="1" customWidth="1"/>
    <col min="13843" max="13848" width="8.42578125" style="1" customWidth="1"/>
    <col min="13849" max="13851" width="11.42578125" style="1"/>
    <col min="13852" max="13858" width="13.42578125" style="1" customWidth="1"/>
    <col min="13859" max="14080" width="11.42578125" style="1"/>
    <col min="14081" max="14081" width="6.42578125" style="1" customWidth="1"/>
    <col min="14082" max="14082" width="59.42578125" style="1" customWidth="1"/>
    <col min="14083" max="14083" width="18.42578125" style="1" customWidth="1"/>
    <col min="14084" max="14085" width="17.42578125" style="1" customWidth="1"/>
    <col min="14086" max="14086" width="28.42578125" style="1" customWidth="1"/>
    <col min="14087" max="14098" width="17.42578125" style="1" customWidth="1"/>
    <col min="14099" max="14104" width="8.42578125" style="1" customWidth="1"/>
    <col min="14105" max="14107" width="11.42578125" style="1"/>
    <col min="14108" max="14114" width="13.42578125" style="1" customWidth="1"/>
    <col min="14115" max="14336" width="11.42578125" style="1"/>
    <col min="14337" max="14337" width="6.42578125" style="1" customWidth="1"/>
    <col min="14338" max="14338" width="59.42578125" style="1" customWidth="1"/>
    <col min="14339" max="14339" width="18.42578125" style="1" customWidth="1"/>
    <col min="14340" max="14341" width="17.42578125" style="1" customWidth="1"/>
    <col min="14342" max="14342" width="28.42578125" style="1" customWidth="1"/>
    <col min="14343" max="14354" width="17.42578125" style="1" customWidth="1"/>
    <col min="14355" max="14360" width="8.42578125" style="1" customWidth="1"/>
    <col min="14361" max="14363" width="11.42578125" style="1"/>
    <col min="14364" max="14370" width="13.42578125" style="1" customWidth="1"/>
    <col min="14371" max="14592" width="11.42578125" style="1"/>
    <col min="14593" max="14593" width="6.42578125" style="1" customWidth="1"/>
    <col min="14594" max="14594" width="59.42578125" style="1" customWidth="1"/>
    <col min="14595" max="14595" width="18.42578125" style="1" customWidth="1"/>
    <col min="14596" max="14597" width="17.42578125" style="1" customWidth="1"/>
    <col min="14598" max="14598" width="28.42578125" style="1" customWidth="1"/>
    <col min="14599" max="14610" width="17.42578125" style="1" customWidth="1"/>
    <col min="14611" max="14616" width="8.42578125" style="1" customWidth="1"/>
    <col min="14617" max="14619" width="11.42578125" style="1"/>
    <col min="14620" max="14626" width="13.42578125" style="1" customWidth="1"/>
    <col min="14627" max="14848" width="11.42578125" style="1"/>
    <col min="14849" max="14849" width="6.42578125" style="1" customWidth="1"/>
    <col min="14850" max="14850" width="59.42578125" style="1" customWidth="1"/>
    <col min="14851" max="14851" width="18.42578125" style="1" customWidth="1"/>
    <col min="14852" max="14853" width="17.42578125" style="1" customWidth="1"/>
    <col min="14854" max="14854" width="28.42578125" style="1" customWidth="1"/>
    <col min="14855" max="14866" width="17.42578125" style="1" customWidth="1"/>
    <col min="14867" max="14872" width="8.42578125" style="1" customWidth="1"/>
    <col min="14873" max="14875" width="11.42578125" style="1"/>
    <col min="14876" max="14882" width="13.42578125" style="1" customWidth="1"/>
    <col min="14883" max="15104" width="11.42578125" style="1"/>
    <col min="15105" max="15105" width="6.42578125" style="1" customWidth="1"/>
    <col min="15106" max="15106" width="59.42578125" style="1" customWidth="1"/>
    <col min="15107" max="15107" width="18.42578125" style="1" customWidth="1"/>
    <col min="15108" max="15109" width="17.42578125" style="1" customWidth="1"/>
    <col min="15110" max="15110" width="28.42578125" style="1" customWidth="1"/>
    <col min="15111" max="15122" width="17.42578125" style="1" customWidth="1"/>
    <col min="15123" max="15128" width="8.42578125" style="1" customWidth="1"/>
    <col min="15129" max="15131" width="11.42578125" style="1"/>
    <col min="15132" max="15138" width="13.42578125" style="1" customWidth="1"/>
    <col min="15139" max="15360" width="11.42578125" style="1"/>
    <col min="15361" max="15361" width="6.42578125" style="1" customWidth="1"/>
    <col min="15362" max="15362" width="59.42578125" style="1" customWidth="1"/>
    <col min="15363" max="15363" width="18.42578125" style="1" customWidth="1"/>
    <col min="15364" max="15365" width="17.42578125" style="1" customWidth="1"/>
    <col min="15366" max="15366" width="28.42578125" style="1" customWidth="1"/>
    <col min="15367" max="15378" width="17.42578125" style="1" customWidth="1"/>
    <col min="15379" max="15384" width="8.42578125" style="1" customWidth="1"/>
    <col min="15385" max="15387" width="11.42578125" style="1"/>
    <col min="15388" max="15394" width="13.42578125" style="1" customWidth="1"/>
    <col min="15395" max="15616" width="11.42578125" style="1"/>
    <col min="15617" max="15617" width="6.42578125" style="1" customWidth="1"/>
    <col min="15618" max="15618" width="59.42578125" style="1" customWidth="1"/>
    <col min="15619" max="15619" width="18.42578125" style="1" customWidth="1"/>
    <col min="15620" max="15621" width="17.42578125" style="1" customWidth="1"/>
    <col min="15622" max="15622" width="28.42578125" style="1" customWidth="1"/>
    <col min="15623" max="15634" width="17.42578125" style="1" customWidth="1"/>
    <col min="15635" max="15640" width="8.42578125" style="1" customWidth="1"/>
    <col min="15641" max="15643" width="11.42578125" style="1"/>
    <col min="15644" max="15650" width="13.42578125" style="1" customWidth="1"/>
    <col min="15651" max="15872" width="11.42578125" style="1"/>
    <col min="15873" max="15873" width="6.42578125" style="1" customWidth="1"/>
    <col min="15874" max="15874" width="59.42578125" style="1" customWidth="1"/>
    <col min="15875" max="15875" width="18.42578125" style="1" customWidth="1"/>
    <col min="15876" max="15877" width="17.42578125" style="1" customWidth="1"/>
    <col min="15878" max="15878" width="28.42578125" style="1" customWidth="1"/>
    <col min="15879" max="15890" width="17.42578125" style="1" customWidth="1"/>
    <col min="15891" max="15896" width="8.42578125" style="1" customWidth="1"/>
    <col min="15897" max="15899" width="11.42578125" style="1"/>
    <col min="15900" max="15906" width="13.42578125" style="1" customWidth="1"/>
    <col min="15907" max="16128" width="11.42578125" style="1"/>
    <col min="16129" max="16129" width="6.42578125" style="1" customWidth="1"/>
    <col min="16130" max="16130" width="59.42578125" style="1" customWidth="1"/>
    <col min="16131" max="16131" width="18.42578125" style="1" customWidth="1"/>
    <col min="16132" max="16133" width="17.42578125" style="1" customWidth="1"/>
    <col min="16134" max="16134" width="28.42578125" style="1" customWidth="1"/>
    <col min="16135" max="16146" width="17.42578125" style="1" customWidth="1"/>
    <col min="16147" max="16152" width="8.42578125" style="1" customWidth="1"/>
    <col min="16153" max="16155" width="11.42578125" style="1"/>
    <col min="16156" max="16162" width="13.42578125" style="1" customWidth="1"/>
    <col min="16163" max="16384" width="11.42578125" style="1"/>
  </cols>
  <sheetData>
    <row r="1" spans="2:24" ht="55.5" customHeight="1" x14ac:dyDescent="0.25">
      <c r="B1" s="122" t="s">
        <v>145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4"/>
      <c r="S1" s="5"/>
      <c r="T1" s="5"/>
      <c r="U1" s="5"/>
      <c r="V1" s="5"/>
      <c r="W1" s="6"/>
      <c r="X1" s="6"/>
    </row>
    <row r="2" spans="2:24" ht="55.5" customHeight="1" x14ac:dyDescent="0.25">
      <c r="B2" s="2" t="s">
        <v>126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/>
      <c r="T2" s="5"/>
      <c r="U2" s="5"/>
      <c r="V2" s="5"/>
      <c r="W2" s="6"/>
      <c r="X2" s="6"/>
    </row>
    <row r="3" spans="2:24" s="7" customFormat="1" ht="4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5"/>
      <c r="T3" s="5"/>
      <c r="U3" s="5"/>
      <c r="V3" s="5"/>
      <c r="W3" s="6"/>
      <c r="X3" s="6"/>
    </row>
    <row r="4" spans="2:24" s="7" customFormat="1" ht="43.5" customHeight="1" x14ac:dyDescent="0.2">
      <c r="B4" s="2"/>
      <c r="C4" s="58" t="s">
        <v>61</v>
      </c>
      <c r="D4" s="124"/>
      <c r="E4" s="124"/>
      <c r="F4" s="124"/>
      <c r="G4" s="124"/>
      <c r="H4" s="124"/>
      <c r="I4" s="124"/>
      <c r="J4" s="3"/>
      <c r="K4" s="3"/>
      <c r="L4" s="3"/>
      <c r="M4" s="3"/>
      <c r="N4" s="3"/>
      <c r="O4" s="3"/>
      <c r="P4" s="3"/>
      <c r="Q4" s="3"/>
      <c r="R4" s="4"/>
      <c r="S4" s="5"/>
      <c r="T4" s="5"/>
      <c r="U4" s="5"/>
      <c r="V4" s="5"/>
      <c r="W4" s="6"/>
      <c r="X4" s="6"/>
    </row>
    <row r="5" spans="2:24" s="7" customFormat="1" ht="41.45" customHeight="1" x14ac:dyDescent="0.25">
      <c r="B5" s="2"/>
      <c r="C5" s="58" t="s">
        <v>60</v>
      </c>
      <c r="D5" s="127"/>
      <c r="E5" s="128"/>
      <c r="F5" s="128"/>
      <c r="G5" s="128"/>
      <c r="H5" s="128"/>
      <c r="I5" s="129"/>
      <c r="J5" s="3"/>
      <c r="K5" s="3"/>
      <c r="L5" s="3"/>
      <c r="M5" s="3"/>
      <c r="N5" s="3"/>
      <c r="O5" s="3"/>
      <c r="P5" s="3"/>
      <c r="Q5" s="3"/>
      <c r="R5" s="4"/>
      <c r="S5" s="5"/>
      <c r="T5" s="5"/>
      <c r="U5" s="5"/>
      <c r="V5" s="5"/>
      <c r="W5" s="6"/>
      <c r="X5" s="6"/>
    </row>
    <row r="6" spans="2:24" s="7" customFormat="1" ht="35.450000000000003" customHeight="1" x14ac:dyDescent="0.2">
      <c r="B6" s="2"/>
      <c r="C6" s="58" t="s">
        <v>59</v>
      </c>
      <c r="D6" s="124"/>
      <c r="E6" s="124"/>
      <c r="F6" s="124"/>
      <c r="G6" s="124"/>
      <c r="H6" s="124"/>
      <c r="I6" s="124"/>
      <c r="J6" s="3"/>
      <c r="K6" s="3"/>
      <c r="L6" s="3"/>
      <c r="M6" s="3"/>
      <c r="N6" s="3"/>
      <c r="O6" s="3"/>
      <c r="P6" s="3"/>
      <c r="Q6" s="3"/>
      <c r="R6" s="4"/>
      <c r="S6" s="5"/>
      <c r="T6" s="5"/>
      <c r="U6" s="5"/>
      <c r="V6" s="5"/>
      <c r="W6" s="6"/>
      <c r="X6" s="6"/>
    </row>
    <row r="7" spans="2:24" s="7" customFormat="1" ht="36.6" customHeight="1" x14ac:dyDescent="0.2">
      <c r="B7" s="2"/>
      <c r="C7" s="58" t="s">
        <v>58</v>
      </c>
      <c r="D7" s="124"/>
      <c r="E7" s="124"/>
      <c r="F7" s="124"/>
      <c r="G7" s="124"/>
      <c r="H7" s="124"/>
      <c r="I7" s="124"/>
      <c r="J7" s="3"/>
      <c r="K7" s="3"/>
      <c r="L7" s="3"/>
      <c r="M7" s="3"/>
      <c r="N7" s="3"/>
      <c r="O7" s="3"/>
      <c r="P7" s="3"/>
      <c r="Q7" s="3"/>
      <c r="R7" s="4"/>
      <c r="S7" s="5"/>
      <c r="T7" s="5"/>
      <c r="U7" s="5"/>
      <c r="V7" s="5"/>
      <c r="W7" s="6"/>
      <c r="X7" s="6"/>
    </row>
    <row r="8" spans="2:24" s="7" customFormat="1" ht="43.5" customHeight="1" x14ac:dyDescent="0.2">
      <c r="B8" s="2"/>
      <c r="C8" s="58" t="s">
        <v>57</v>
      </c>
      <c r="D8" s="124"/>
      <c r="E8" s="124"/>
      <c r="F8" s="124"/>
      <c r="G8" s="124"/>
      <c r="H8" s="124"/>
      <c r="I8" s="124"/>
      <c r="J8" s="3"/>
      <c r="K8" s="3"/>
      <c r="L8" s="3"/>
      <c r="M8" s="3"/>
      <c r="N8" s="3"/>
      <c r="O8" s="3"/>
      <c r="P8" s="3"/>
      <c r="Q8" s="3"/>
      <c r="R8" s="4"/>
      <c r="S8" s="5"/>
      <c r="T8" s="5"/>
      <c r="U8" s="5"/>
      <c r="V8" s="5"/>
      <c r="W8" s="6"/>
      <c r="X8" s="6"/>
    </row>
    <row r="9" spans="2:24" ht="29.25" customHeight="1" x14ac:dyDescent="0.25"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</row>
    <row r="10" spans="2:24" ht="24.95" customHeight="1" x14ac:dyDescent="0.25">
      <c r="B10" s="119" t="s">
        <v>0</v>
      </c>
      <c r="C10" s="119"/>
      <c r="D10" s="120"/>
      <c r="E10" s="120"/>
      <c r="F10" s="12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4"/>
      <c r="S10" s="4"/>
      <c r="T10" s="4"/>
      <c r="U10" s="4"/>
      <c r="V10" s="4"/>
      <c r="W10" s="4"/>
      <c r="X10" s="4"/>
    </row>
    <row r="11" spans="2:24" ht="21.75" customHeight="1" x14ac:dyDescent="0.25">
      <c r="B11" s="119" t="s">
        <v>1</v>
      </c>
      <c r="C11" s="119"/>
      <c r="D11" s="120"/>
      <c r="E11" s="120"/>
      <c r="F11" s="12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"/>
      <c r="S11" s="4"/>
      <c r="T11" s="4"/>
      <c r="U11" s="4"/>
      <c r="V11" s="4"/>
      <c r="W11" s="4"/>
      <c r="X11" s="4"/>
    </row>
    <row r="12" spans="2:24" ht="21" customHeight="1" x14ac:dyDescent="0.25">
      <c r="B12" s="119" t="s">
        <v>2</v>
      </c>
      <c r="C12" s="119"/>
      <c r="D12" s="120"/>
      <c r="E12" s="120"/>
      <c r="F12" s="120"/>
      <c r="G12" s="7"/>
      <c r="R12" s="4"/>
      <c r="S12" s="4"/>
      <c r="T12" s="4"/>
      <c r="U12" s="4"/>
      <c r="V12" s="4"/>
      <c r="W12" s="4"/>
      <c r="X12" s="4"/>
    </row>
    <row r="13" spans="2:24" ht="20.25" customHeight="1" x14ac:dyDescent="0.25">
      <c r="B13" s="119" t="s">
        <v>3</v>
      </c>
      <c r="C13" s="119"/>
      <c r="D13" s="120"/>
      <c r="E13" s="120"/>
      <c r="F13" s="120"/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2:24" ht="20.25" customHeight="1" x14ac:dyDescent="0.25">
      <c r="B14" s="119" t="s">
        <v>4</v>
      </c>
      <c r="C14" s="119"/>
      <c r="D14" s="120"/>
      <c r="E14" s="120"/>
      <c r="F14" s="120"/>
      <c r="R14" s="4"/>
    </row>
    <row r="15" spans="2:24" x14ac:dyDescent="0.25">
      <c r="R15" s="4"/>
    </row>
    <row r="16" spans="2:24" ht="19.5" customHeight="1" x14ac:dyDescent="0.25">
      <c r="B16" s="113" t="s">
        <v>5</v>
      </c>
      <c r="C16" s="114" t="s">
        <v>6</v>
      </c>
      <c r="D16" s="109" t="s">
        <v>16</v>
      </c>
      <c r="E16" s="113" t="str">
        <f>+"Volumen ("&amp;D13&amp;")"</f>
        <v>Volumen ()</v>
      </c>
      <c r="F16" s="113"/>
      <c r="G16" s="113"/>
      <c r="H16" s="113"/>
      <c r="I16" s="113"/>
      <c r="J16" s="113"/>
      <c r="K16" s="109" t="s">
        <v>7</v>
      </c>
      <c r="L16" s="109"/>
      <c r="M16" s="109"/>
      <c r="N16" s="109"/>
      <c r="O16" s="109"/>
      <c r="P16" s="109"/>
      <c r="Q16" s="109"/>
      <c r="R16" s="4"/>
    </row>
    <row r="17" spans="1:18" ht="31.5" x14ac:dyDescent="0.25">
      <c r="B17" s="113"/>
      <c r="C17" s="113"/>
      <c r="D17" s="109"/>
      <c r="E17" s="10" t="s">
        <v>8</v>
      </c>
      <c r="F17" s="10" t="s">
        <v>9</v>
      </c>
      <c r="G17" s="10" t="s">
        <v>10</v>
      </c>
      <c r="H17" s="10" t="s">
        <v>11</v>
      </c>
      <c r="I17" s="11" t="s">
        <v>12</v>
      </c>
      <c r="J17" s="11" t="s">
        <v>13</v>
      </c>
      <c r="K17" s="10" t="str">
        <f>+E17</f>
        <v>Año 1</v>
      </c>
      <c r="L17" s="10" t="str">
        <f>+F17</f>
        <v>Año 2</v>
      </c>
      <c r="M17" s="10" t="str">
        <f>+G17</f>
        <v>Año 3</v>
      </c>
      <c r="N17" s="10" t="str">
        <f>+H17</f>
        <v>Año 4</v>
      </c>
      <c r="O17" s="10" t="e">
        <f>+#REF!</f>
        <v>#REF!</v>
      </c>
      <c r="P17" s="10" t="str">
        <f t="shared" ref="P17:Q17" si="0">+I17</f>
        <v>Periodo comparable</v>
      </c>
      <c r="Q17" s="10" t="str">
        <f t="shared" si="0"/>
        <v>Periodo más reciente</v>
      </c>
      <c r="R17" s="4"/>
    </row>
    <row r="18" spans="1:18" ht="20.25" customHeight="1" x14ac:dyDescent="0.25">
      <c r="B18" s="12" t="s">
        <v>14</v>
      </c>
      <c r="C18" s="12" t="s">
        <v>15</v>
      </c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4"/>
    </row>
    <row r="19" spans="1:18" ht="20.25" customHeight="1" x14ac:dyDescent="0.25">
      <c r="A19" s="14"/>
      <c r="B19" s="15">
        <v>1</v>
      </c>
      <c r="C19" s="16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4"/>
    </row>
    <row r="20" spans="1:18" ht="20.25" customHeight="1" x14ac:dyDescent="0.25">
      <c r="A20" s="14"/>
      <c r="B20" s="15">
        <v>2</v>
      </c>
      <c r="C20" s="16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4"/>
    </row>
    <row r="21" spans="1:18" ht="20.25" customHeight="1" x14ac:dyDescent="0.25">
      <c r="A21" s="14"/>
      <c r="B21" s="15">
        <v>3</v>
      </c>
      <c r="C21" s="16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4"/>
    </row>
    <row r="22" spans="1:18" ht="20.25" customHeight="1" x14ac:dyDescent="0.25">
      <c r="A22" s="14"/>
      <c r="B22" s="15">
        <v>4</v>
      </c>
      <c r="C22" s="16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4"/>
    </row>
    <row r="23" spans="1:18" ht="20.25" customHeight="1" x14ac:dyDescent="0.25">
      <c r="A23" s="14"/>
      <c r="B23" s="15">
        <v>5</v>
      </c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"/>
    </row>
    <row r="24" spans="1:18" ht="20.25" customHeight="1" x14ac:dyDescent="0.25">
      <c r="A24" s="14"/>
      <c r="B24" s="15">
        <v>6</v>
      </c>
      <c r="C24" s="16"/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"/>
    </row>
    <row r="25" spans="1:18" ht="20.25" customHeight="1" x14ac:dyDescent="0.25">
      <c r="A25" s="14"/>
      <c r="B25" s="15">
        <v>7</v>
      </c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"/>
    </row>
    <row r="26" spans="1:18" ht="20.25" customHeight="1" x14ac:dyDescent="0.25">
      <c r="A26" s="14"/>
      <c r="B26" s="15">
        <v>8</v>
      </c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"/>
    </row>
    <row r="27" spans="1:18" ht="20.25" customHeight="1" x14ac:dyDescent="0.25">
      <c r="A27" s="14"/>
      <c r="B27" s="15">
        <v>9</v>
      </c>
      <c r="C27" s="16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4"/>
    </row>
    <row r="28" spans="1:18" ht="20.25" customHeight="1" x14ac:dyDescent="0.25">
      <c r="A28" s="14"/>
      <c r="B28" s="15">
        <v>10</v>
      </c>
      <c r="C28" s="16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4"/>
    </row>
    <row r="29" spans="1:18" ht="20.25" customHeight="1" x14ac:dyDescent="0.25">
      <c r="A29" s="14"/>
      <c r="B29" s="15">
        <v>11</v>
      </c>
      <c r="C29" s="16"/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4"/>
    </row>
    <row r="30" spans="1:18" ht="20.25" customHeight="1" x14ac:dyDescent="0.25">
      <c r="A30" s="14"/>
      <c r="B30" s="15">
        <v>12</v>
      </c>
      <c r="C30" s="16"/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4"/>
    </row>
    <row r="31" spans="1:18" ht="20.25" customHeight="1" x14ac:dyDescent="0.25">
      <c r="A31" s="14"/>
      <c r="B31" s="15">
        <v>13</v>
      </c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4"/>
    </row>
    <row r="32" spans="1:18" ht="20.25" customHeight="1" x14ac:dyDescent="0.25">
      <c r="A32" s="14"/>
      <c r="B32" s="15">
        <v>14</v>
      </c>
      <c r="C32" s="16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24" ht="20.25" customHeight="1" x14ac:dyDescent="0.25">
      <c r="A33" s="14"/>
      <c r="B33" s="15">
        <v>15</v>
      </c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24" ht="20.25" customHeight="1" x14ac:dyDescent="0.25">
      <c r="A34" s="14"/>
      <c r="B34" s="15">
        <v>16</v>
      </c>
      <c r="C34" s="16"/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24" ht="20.25" customHeight="1" x14ac:dyDescent="0.25">
      <c r="A35" s="14"/>
      <c r="B35" s="15">
        <v>17</v>
      </c>
      <c r="C35" s="16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24" ht="20.25" customHeight="1" x14ac:dyDescent="0.25">
      <c r="A36" s="14"/>
      <c r="B36" s="15">
        <v>18</v>
      </c>
      <c r="C36" s="16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24" ht="20.25" customHeight="1" x14ac:dyDescent="0.25">
      <c r="A37" s="14"/>
      <c r="B37" s="15">
        <v>19</v>
      </c>
      <c r="C37" s="16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24" ht="20.25" customHeight="1" x14ac:dyDescent="0.25">
      <c r="A38" s="14"/>
      <c r="B38" s="15">
        <v>20</v>
      </c>
      <c r="C38" s="16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24" ht="20.25" customHeight="1" x14ac:dyDescent="0.25">
      <c r="A39" s="14"/>
      <c r="B39" s="15">
        <v>21</v>
      </c>
      <c r="C39" s="16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24" ht="20.25" customHeight="1" x14ac:dyDescent="0.25">
      <c r="A40" s="14"/>
      <c r="B40" s="15">
        <v>22</v>
      </c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24" ht="20.25" customHeight="1" x14ac:dyDescent="0.25">
      <c r="A41" s="14"/>
      <c r="B41" s="15">
        <v>23</v>
      </c>
      <c r="C41" s="16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24" ht="20.25" customHeight="1" x14ac:dyDescent="0.25">
      <c r="A42" s="14"/>
      <c r="B42" s="15">
        <v>24</v>
      </c>
      <c r="C42" s="16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24" ht="20.25" customHeight="1" x14ac:dyDescent="0.25">
      <c r="A43" s="14"/>
      <c r="B43" s="15">
        <v>25</v>
      </c>
      <c r="C43" s="16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24" ht="20.25" customHeight="1" x14ac:dyDescent="0.25">
      <c r="A44" s="14"/>
      <c r="B44" s="19"/>
      <c r="C44" s="20"/>
      <c r="D44" s="20"/>
      <c r="E44" s="21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1:24" ht="15" x14ac:dyDescent="0.25">
      <c r="B45" s="23"/>
      <c r="C45" s="24"/>
      <c r="D45" s="24"/>
      <c r="E45" s="25"/>
      <c r="F45" s="26"/>
      <c r="G45" s="26"/>
      <c r="H45" s="26"/>
      <c r="I45" s="26"/>
      <c r="J45" s="26"/>
      <c r="K45" s="27"/>
      <c r="L45" s="27"/>
      <c r="M45" s="27"/>
      <c r="N45" s="27"/>
      <c r="O45" s="27"/>
      <c r="P45" s="27"/>
      <c r="Q45" s="27"/>
      <c r="R45" s="28"/>
      <c r="S45" s="28"/>
      <c r="T45" s="28"/>
      <c r="U45" s="28"/>
      <c r="V45" s="28"/>
      <c r="W45" s="28"/>
      <c r="X45" s="28"/>
    </row>
    <row r="46" spans="1:24" ht="15" x14ac:dyDescent="0.25">
      <c r="B46" s="4"/>
      <c r="C46" s="4"/>
      <c r="D46" s="4"/>
      <c r="E46" s="29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ht="20.25" x14ac:dyDescent="0.2">
      <c r="B47" s="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24" ht="15.75" customHeight="1" x14ac:dyDescent="0.25">
      <c r="B48" s="113" t="s">
        <v>5</v>
      </c>
      <c r="C48" s="114" t="s">
        <v>6</v>
      </c>
      <c r="D48" s="109" t="s">
        <v>16</v>
      </c>
      <c r="E48" s="115" t="s">
        <v>17</v>
      </c>
      <c r="F48" s="115"/>
      <c r="G48" s="115"/>
      <c r="H48" s="115"/>
      <c r="I48" s="116"/>
      <c r="J48" s="114" t="s">
        <v>18</v>
      </c>
      <c r="K48" s="117"/>
      <c r="L48" s="117"/>
      <c r="M48" s="117"/>
      <c r="N48" s="117"/>
      <c r="O48" s="117"/>
      <c r="P48" s="118"/>
      <c r="Q48" s="31"/>
      <c r="T48" s="28"/>
    </row>
    <row r="49" spans="2:20" ht="63" x14ac:dyDescent="0.25">
      <c r="B49" s="113"/>
      <c r="C49" s="113">
        <v>0</v>
      </c>
      <c r="D49" s="109"/>
      <c r="E49" s="32" t="str">
        <f>+CONCATENATE(F17," / ",E17)</f>
        <v>Año 2 / Año 1</v>
      </c>
      <c r="F49" s="32" t="str">
        <f>+CONCATENATE(G17," / ",F17)</f>
        <v>Año 3 / Año 2</v>
      </c>
      <c r="G49" s="32" t="str">
        <f>+CONCATENATE(H17," / ",G17)</f>
        <v>Año 4 / Año 3</v>
      </c>
      <c r="H49" s="32" t="e">
        <f>+CONCATENATE(#REF!," / ",H17)</f>
        <v>#REF!</v>
      </c>
      <c r="I49" s="32" t="str">
        <f>+J17&amp;" / "&amp;I17</f>
        <v>Periodo más reciente / Periodo comparable</v>
      </c>
      <c r="J49" s="31" t="str">
        <f>+E17</f>
        <v>Año 1</v>
      </c>
      <c r="K49" s="31" t="str">
        <f>+F17</f>
        <v>Año 2</v>
      </c>
      <c r="L49" s="31" t="str">
        <f>+G17</f>
        <v>Año 3</v>
      </c>
      <c r="M49" s="31" t="str">
        <f>+H17</f>
        <v>Año 4</v>
      </c>
      <c r="N49" s="31" t="e">
        <f>+#REF!</f>
        <v>#REF!</v>
      </c>
      <c r="O49" s="33" t="str">
        <f>+P17</f>
        <v>Periodo comparable</v>
      </c>
      <c r="P49" s="33" t="str">
        <f>+Q17</f>
        <v>Periodo más reciente</v>
      </c>
      <c r="Q49" s="31" t="e">
        <f>+CONCATENATE("Acumulado ",N49)</f>
        <v>#REF!</v>
      </c>
      <c r="T49" s="28"/>
    </row>
    <row r="50" spans="2:20" ht="20.25" customHeight="1" x14ac:dyDescent="0.25">
      <c r="B50" s="12" t="s">
        <v>14</v>
      </c>
      <c r="C50" s="12" t="s">
        <v>15</v>
      </c>
      <c r="D50" s="12"/>
      <c r="E50" s="34" t="str">
        <f>+IF(OR(E18=0,E18=""),"",((F18-E18)/E18*100))</f>
        <v/>
      </c>
      <c r="F50" s="34" t="str">
        <f>+IF(OR(F18=0,F18=""),"",((G18-F18)/F18*100))</f>
        <v/>
      </c>
      <c r="G50" s="34" t="str">
        <f>+IF(OR(G18=0,G18=""),"",((H18-G18)/G18*100))</f>
        <v/>
      </c>
      <c r="H50" s="34" t="str">
        <f>+IF(OR(H18=0,H18=""),"",((#REF!-H18)/H18*100))</f>
        <v/>
      </c>
      <c r="I50" s="34" t="str">
        <f>+IF(OR(I18=0,I18=""),"",((J18-I18)/I18*100))</f>
        <v/>
      </c>
      <c r="J50" s="35" t="str">
        <f>+IF(E18=0,"",(E18/E18)*100)</f>
        <v/>
      </c>
      <c r="K50" s="35" t="str">
        <f>+IF(F18=0,"",(F18/F18)*100)</f>
        <v/>
      </c>
      <c r="L50" s="35" t="str">
        <f>+IF(G18=0,"",(G18/G18)*100)</f>
        <v/>
      </c>
      <c r="M50" s="35" t="str">
        <f>+IF(H18=0,"",(H18/H18)*100)</f>
        <v/>
      </c>
      <c r="N50" s="35" t="e">
        <f>+IF(#REF!=0,"",(#REF!/#REF!)*100)</f>
        <v>#REF!</v>
      </c>
      <c r="O50" s="35" t="str">
        <f t="shared" ref="O50:P50" si="1">+IF(I18=0,"",(I18/I18)*100)</f>
        <v/>
      </c>
      <c r="P50" s="35" t="str">
        <f t="shared" si="1"/>
        <v/>
      </c>
      <c r="Q50" s="36"/>
      <c r="T50" s="28"/>
    </row>
    <row r="51" spans="2:20" ht="18" x14ac:dyDescent="0.25">
      <c r="B51" s="12" t="s">
        <v>19</v>
      </c>
      <c r="C51" s="12" t="s">
        <v>20</v>
      </c>
      <c r="D51" s="12"/>
      <c r="E51" s="34" t="e">
        <f>+IF(OR(#REF!=0,#REF!=""),"",((#REF!-#REF!)/#REF!*100))</f>
        <v>#REF!</v>
      </c>
      <c r="F51" s="34" t="e">
        <f>+IF(OR(#REF!=0,#REF!=""),"",((#REF!-#REF!)/#REF!*100))</f>
        <v>#REF!</v>
      </c>
      <c r="G51" s="34" t="e">
        <f>+IF(OR(#REF!=0,#REF!=""),"",((#REF!-#REF!)/#REF!*100))</f>
        <v>#REF!</v>
      </c>
      <c r="H51" s="34" t="e">
        <f>+IF(OR(#REF!=0,#REF!=""),"",((#REF!-#REF!)/#REF!*100))</f>
        <v>#REF!</v>
      </c>
      <c r="I51" s="34" t="e">
        <f>+IF(OR(#REF!=0,#REF!=""),"",((#REF!-#REF!)/#REF!*100))</f>
        <v>#REF!</v>
      </c>
      <c r="J51" s="35" t="str">
        <f>+IF(E18=0,"",#REF!/E18*100)</f>
        <v/>
      </c>
      <c r="K51" s="35" t="str">
        <f>+IF(F18=0,"",#REF!/F18*100)</f>
        <v/>
      </c>
      <c r="L51" s="35" t="str">
        <f>+IF(G18=0,"",#REF!/G18*100)</f>
        <v/>
      </c>
      <c r="M51" s="35" t="str">
        <f>+IF(H18=0,"",#REF!/H18*100)</f>
        <v/>
      </c>
      <c r="N51" s="35" t="e">
        <f>+IF(#REF!=0,"",#REF!/#REF!*100)</f>
        <v>#REF!</v>
      </c>
      <c r="O51" s="35" t="str">
        <f>+IF(I18=0,"",#REF!/I18*100)</f>
        <v/>
      </c>
      <c r="P51" s="35" t="str">
        <f>+IF(J18=0,"",#REF!/J18*100)</f>
        <v/>
      </c>
      <c r="Q51" s="36"/>
      <c r="T51" s="28"/>
    </row>
    <row r="52" spans="2:20" ht="18" x14ac:dyDescent="0.25">
      <c r="B52" s="12" t="s">
        <v>21</v>
      </c>
      <c r="C52" s="12" t="s">
        <v>22</v>
      </c>
      <c r="D52" s="12"/>
      <c r="E52" s="34" t="e">
        <f>+IF(OR(#REF!=0,#REF!=""),"",((#REF!-#REF!)/#REF!*100))</f>
        <v>#REF!</v>
      </c>
      <c r="F52" s="34" t="e">
        <f>+IF(OR(#REF!=0,#REF!=""),"",((#REF!-#REF!)/#REF!*100))</f>
        <v>#REF!</v>
      </c>
      <c r="G52" s="34" t="e">
        <f>+IF(OR(#REF!=0,#REF!=""),"",((#REF!-#REF!)/#REF!*100))</f>
        <v>#REF!</v>
      </c>
      <c r="H52" s="34" t="e">
        <f>+IF(OR(#REF!=0,#REF!=""),"",((#REF!-#REF!)/#REF!*100))</f>
        <v>#REF!</v>
      </c>
      <c r="I52" s="34" t="e">
        <f>+IF(OR(#REF!=0,#REF!=""),"",((#REF!-#REF!)/#REF!*100))</f>
        <v>#REF!</v>
      </c>
      <c r="J52" s="35" t="str">
        <f>+IF(E18=0,"",#REF!/E18*100)</f>
        <v/>
      </c>
      <c r="K52" s="35" t="str">
        <f>+IF(F18=0,"",#REF!/F18*100)</f>
        <v/>
      </c>
      <c r="L52" s="35" t="str">
        <f>+IF(G18=0,"",#REF!/G18*100)</f>
        <v/>
      </c>
      <c r="M52" s="35" t="str">
        <f>+IF(H18=0,"",#REF!/H18*100)</f>
        <v/>
      </c>
      <c r="N52" s="35" t="e">
        <f>+IF(#REF!=0,"",#REF!/#REF!*100)</f>
        <v>#REF!</v>
      </c>
      <c r="O52" s="35" t="str">
        <f>+IF(I18=0,"",#REF!/I18*100)</f>
        <v/>
      </c>
      <c r="P52" s="35" t="str">
        <f>+IF(J18=0,"",#REF!/J18*100)</f>
        <v/>
      </c>
      <c r="Q52" s="36"/>
      <c r="T52" s="28"/>
    </row>
    <row r="53" spans="2:20" ht="18" x14ac:dyDescent="0.25">
      <c r="B53" s="12" t="s">
        <v>23</v>
      </c>
      <c r="C53" s="12" t="s">
        <v>24</v>
      </c>
      <c r="D53" s="12"/>
      <c r="E53" s="34" t="e">
        <f>+IF(OR(#REF!=0,#REF!=""),"",((#REF!-#REF!)/#REF!*100))</f>
        <v>#REF!</v>
      </c>
      <c r="F53" s="34" t="e">
        <f>+IF(OR(#REF!=0,#REF!=""),"",((#REF!-#REF!)/#REF!*100))</f>
        <v>#REF!</v>
      </c>
      <c r="G53" s="34" t="e">
        <f>+IF(OR(#REF!=0,#REF!=""),"",((#REF!-#REF!)/#REF!*100))</f>
        <v>#REF!</v>
      </c>
      <c r="H53" s="34" t="e">
        <f>+IF(OR(#REF!=0,#REF!=""),"",((#REF!-#REF!)/#REF!*100))</f>
        <v>#REF!</v>
      </c>
      <c r="I53" s="34" t="e">
        <f>+IF(OR(#REF!=0,#REF!=""),"",((#REF!-#REF!)/#REF!*100))</f>
        <v>#REF!</v>
      </c>
      <c r="J53" s="35" t="str">
        <f>+IF(E18=0,"",#REF!/E18*100)</f>
        <v/>
      </c>
      <c r="K53" s="35" t="str">
        <f>+IF(F18=0,"",#REF!/F18*100)</f>
        <v/>
      </c>
      <c r="L53" s="35" t="str">
        <f>+IF(G18=0,"",#REF!/G18*100)</f>
        <v/>
      </c>
      <c r="M53" s="35" t="str">
        <f>+IF(H18=0,"",#REF!/H18*100)</f>
        <v/>
      </c>
      <c r="N53" s="35" t="e">
        <f>+IF(#REF!=0,"",#REF!/#REF!*100)</f>
        <v>#REF!</v>
      </c>
      <c r="O53" s="35" t="str">
        <f>+IF(I18=0,"",#REF!/I18*100)</f>
        <v/>
      </c>
      <c r="P53" s="35" t="str">
        <f>+IF(J18=0,"",#REF!/J18*100)</f>
        <v/>
      </c>
      <c r="Q53" s="36"/>
      <c r="T53" s="28"/>
    </row>
    <row r="54" spans="2:20" ht="20.25" customHeight="1" x14ac:dyDescent="0.25">
      <c r="B54" s="15">
        <v>1</v>
      </c>
      <c r="C54" s="16">
        <f>+C19</f>
        <v>0</v>
      </c>
      <c r="D54" s="17"/>
      <c r="E54" s="37" t="str">
        <f t="shared" ref="E54:G69" si="2">+IF(OR(E19=0,E19=""),"",((F19-E19)/E19*100))</f>
        <v/>
      </c>
      <c r="F54" s="37" t="str">
        <f t="shared" si="2"/>
        <v/>
      </c>
      <c r="G54" s="37" t="str">
        <f t="shared" si="2"/>
        <v/>
      </c>
      <c r="H54" s="37" t="str">
        <f>+IF(OR(H19=0,H19=""),"",((#REF!-H19)/H19*100))</f>
        <v/>
      </c>
      <c r="I54" s="37" t="str">
        <f t="shared" ref="I54:I78" si="3">+IF(OR(I19=0,I19=""),"",((J19-I19)/I19*100))</f>
        <v/>
      </c>
      <c r="J54" s="38" t="str">
        <f t="shared" ref="J54:J78" si="4">+IF(OR(E19=0,E19=""),"",(E19/E$18*100))</f>
        <v/>
      </c>
      <c r="K54" s="38" t="str">
        <f t="shared" ref="K54:K78" si="5">+IF(OR(F19=0,F19=""),"",(F19/F$18*100))</f>
        <v/>
      </c>
      <c r="L54" s="38" t="str">
        <f t="shared" ref="L54:L78" si="6">+IF(OR(G19=0,G19=""),"",(G19/G$18*100))</f>
        <v/>
      </c>
      <c r="M54" s="38" t="str">
        <f t="shared" ref="M54:M78" si="7">+IF(OR(H19=0,H19=""),"",(H19/H$18*100))</f>
        <v/>
      </c>
      <c r="N54" s="38" t="e">
        <f>+IF(OR(#REF!=0,#REF!=""),"",(#REF!/#REF!*100))</f>
        <v>#REF!</v>
      </c>
      <c r="O54" s="38" t="str">
        <f t="shared" ref="O54:P78" si="8">+IF(OR(I19=0,I19=""),"",(I19/I$18*100))</f>
        <v/>
      </c>
      <c r="P54" s="38" t="str">
        <f t="shared" si="8"/>
        <v/>
      </c>
      <c r="Q54" s="37" t="e">
        <f>+N54</f>
        <v>#REF!</v>
      </c>
      <c r="T54" s="28"/>
    </row>
    <row r="55" spans="2:20" ht="20.25" customHeight="1" x14ac:dyDescent="0.25">
      <c r="B55" s="15">
        <v>2</v>
      </c>
      <c r="C55" s="16">
        <f t="shared" ref="C55:C78" si="9">+C20</f>
        <v>0</v>
      </c>
      <c r="D55" s="17"/>
      <c r="E55" s="37" t="str">
        <f t="shared" si="2"/>
        <v/>
      </c>
      <c r="F55" s="37" t="str">
        <f t="shared" si="2"/>
        <v/>
      </c>
      <c r="G55" s="37" t="str">
        <f t="shared" si="2"/>
        <v/>
      </c>
      <c r="H55" s="37" t="str">
        <f>+IF(OR(H20=0,H20=""),"",((#REF!-H20)/H20*100))</f>
        <v/>
      </c>
      <c r="I55" s="37" t="str">
        <f t="shared" si="3"/>
        <v/>
      </c>
      <c r="J55" s="38" t="str">
        <f t="shared" si="4"/>
        <v/>
      </c>
      <c r="K55" s="38" t="str">
        <f t="shared" si="5"/>
        <v/>
      </c>
      <c r="L55" s="38" t="str">
        <f t="shared" si="6"/>
        <v/>
      </c>
      <c r="M55" s="38" t="str">
        <f t="shared" si="7"/>
        <v/>
      </c>
      <c r="N55" s="38" t="e">
        <f>+IF(OR(#REF!=0,#REF!=""),"",(#REF!/#REF!*100))</f>
        <v>#REF!</v>
      </c>
      <c r="O55" s="38" t="str">
        <f t="shared" si="8"/>
        <v/>
      </c>
      <c r="P55" s="38" t="str">
        <f t="shared" si="8"/>
        <v/>
      </c>
      <c r="Q55" s="37" t="e">
        <f>+IF(N55="","",(N55+Q54))</f>
        <v>#REF!</v>
      </c>
      <c r="T55" s="28"/>
    </row>
    <row r="56" spans="2:20" ht="20.25" customHeight="1" x14ac:dyDescent="0.25">
      <c r="B56" s="15">
        <v>3</v>
      </c>
      <c r="C56" s="16">
        <f t="shared" si="9"/>
        <v>0</v>
      </c>
      <c r="D56" s="17"/>
      <c r="E56" s="37" t="str">
        <f t="shared" si="2"/>
        <v/>
      </c>
      <c r="F56" s="37" t="str">
        <f t="shared" si="2"/>
        <v/>
      </c>
      <c r="G56" s="37" t="str">
        <f t="shared" si="2"/>
        <v/>
      </c>
      <c r="H56" s="37" t="str">
        <f>+IF(OR(H21=0,H21=""),"",((#REF!-H21)/H21*100))</f>
        <v/>
      </c>
      <c r="I56" s="37" t="str">
        <f t="shared" si="3"/>
        <v/>
      </c>
      <c r="J56" s="38" t="str">
        <f t="shared" si="4"/>
        <v/>
      </c>
      <c r="K56" s="38" t="str">
        <f t="shared" si="5"/>
        <v/>
      </c>
      <c r="L56" s="38" t="str">
        <f t="shared" si="6"/>
        <v/>
      </c>
      <c r="M56" s="38" t="str">
        <f t="shared" si="7"/>
        <v/>
      </c>
      <c r="N56" s="38" t="e">
        <f>+IF(OR(#REF!=0,#REF!=""),"",(#REF!/#REF!*100))</f>
        <v>#REF!</v>
      </c>
      <c r="O56" s="38" t="str">
        <f t="shared" si="8"/>
        <v/>
      </c>
      <c r="P56" s="38" t="str">
        <f t="shared" si="8"/>
        <v/>
      </c>
      <c r="Q56" s="37" t="e">
        <f t="shared" ref="Q56:Q78" si="10">+IF(N56="","",(N56+Q55))</f>
        <v>#REF!</v>
      </c>
      <c r="T56" s="28"/>
    </row>
    <row r="57" spans="2:20" ht="20.25" customHeight="1" x14ac:dyDescent="0.25">
      <c r="B57" s="15">
        <v>4</v>
      </c>
      <c r="C57" s="16">
        <f t="shared" si="9"/>
        <v>0</v>
      </c>
      <c r="D57" s="17"/>
      <c r="E57" s="37" t="str">
        <f t="shared" si="2"/>
        <v/>
      </c>
      <c r="F57" s="37" t="str">
        <f t="shared" si="2"/>
        <v/>
      </c>
      <c r="G57" s="37" t="str">
        <f t="shared" si="2"/>
        <v/>
      </c>
      <c r="H57" s="37" t="str">
        <f>+IF(OR(H22=0,H22=""),"",((#REF!-H22)/H22*100))</f>
        <v/>
      </c>
      <c r="I57" s="37" t="str">
        <f t="shared" si="3"/>
        <v/>
      </c>
      <c r="J57" s="38" t="str">
        <f t="shared" si="4"/>
        <v/>
      </c>
      <c r="K57" s="38" t="str">
        <f t="shared" si="5"/>
        <v/>
      </c>
      <c r="L57" s="38" t="str">
        <f t="shared" si="6"/>
        <v/>
      </c>
      <c r="M57" s="38" t="str">
        <f t="shared" si="7"/>
        <v/>
      </c>
      <c r="N57" s="38" t="e">
        <f>+IF(OR(#REF!=0,#REF!=""),"",(#REF!/#REF!*100))</f>
        <v>#REF!</v>
      </c>
      <c r="O57" s="38" t="str">
        <f t="shared" si="8"/>
        <v/>
      </c>
      <c r="P57" s="38" t="str">
        <f t="shared" si="8"/>
        <v/>
      </c>
      <c r="Q57" s="37" t="e">
        <f t="shared" si="10"/>
        <v>#REF!</v>
      </c>
      <c r="T57" s="28"/>
    </row>
    <row r="58" spans="2:20" ht="20.25" customHeight="1" x14ac:dyDescent="0.25">
      <c r="B58" s="15">
        <v>5</v>
      </c>
      <c r="C58" s="16">
        <f t="shared" si="9"/>
        <v>0</v>
      </c>
      <c r="D58" s="17"/>
      <c r="E58" s="37" t="str">
        <f t="shared" si="2"/>
        <v/>
      </c>
      <c r="F58" s="37" t="str">
        <f t="shared" si="2"/>
        <v/>
      </c>
      <c r="G58" s="37" t="str">
        <f t="shared" si="2"/>
        <v/>
      </c>
      <c r="H58" s="37" t="str">
        <f>+IF(OR(H23=0,H23=""),"",((#REF!-H23)/H23*100))</f>
        <v/>
      </c>
      <c r="I58" s="37" t="str">
        <f t="shared" si="3"/>
        <v/>
      </c>
      <c r="J58" s="38" t="str">
        <f t="shared" si="4"/>
        <v/>
      </c>
      <c r="K58" s="38" t="str">
        <f t="shared" si="5"/>
        <v/>
      </c>
      <c r="L58" s="38" t="str">
        <f t="shared" si="6"/>
        <v/>
      </c>
      <c r="M58" s="38" t="str">
        <f t="shared" si="7"/>
        <v/>
      </c>
      <c r="N58" s="38" t="e">
        <f>+IF(OR(#REF!=0,#REF!=""),"",(#REF!/#REF!*100))</f>
        <v>#REF!</v>
      </c>
      <c r="O58" s="38" t="str">
        <f t="shared" si="8"/>
        <v/>
      </c>
      <c r="P58" s="38" t="str">
        <f t="shared" si="8"/>
        <v/>
      </c>
      <c r="Q58" s="37" t="e">
        <f>+IF(N58="","",(N58+Q57))</f>
        <v>#REF!</v>
      </c>
      <c r="T58" s="28"/>
    </row>
    <row r="59" spans="2:20" ht="20.25" customHeight="1" x14ac:dyDescent="0.25">
      <c r="B59" s="15">
        <v>6</v>
      </c>
      <c r="C59" s="16">
        <f t="shared" si="9"/>
        <v>0</v>
      </c>
      <c r="D59" s="17"/>
      <c r="E59" s="37" t="str">
        <f t="shared" si="2"/>
        <v/>
      </c>
      <c r="F59" s="37" t="str">
        <f t="shared" si="2"/>
        <v/>
      </c>
      <c r="G59" s="37" t="str">
        <f t="shared" si="2"/>
        <v/>
      </c>
      <c r="H59" s="37" t="str">
        <f>+IF(OR(H24=0,H24=""),"",((#REF!-H24)/H24*100))</f>
        <v/>
      </c>
      <c r="I59" s="37" t="str">
        <f t="shared" si="3"/>
        <v/>
      </c>
      <c r="J59" s="38" t="str">
        <f t="shared" si="4"/>
        <v/>
      </c>
      <c r="K59" s="38" t="str">
        <f t="shared" si="5"/>
        <v/>
      </c>
      <c r="L59" s="38" t="str">
        <f t="shared" si="6"/>
        <v/>
      </c>
      <c r="M59" s="38" t="str">
        <f t="shared" si="7"/>
        <v/>
      </c>
      <c r="N59" s="38" t="e">
        <f>+IF(OR(#REF!=0,#REF!=""),"",(#REF!/#REF!*100))</f>
        <v>#REF!</v>
      </c>
      <c r="O59" s="38" t="str">
        <f t="shared" si="8"/>
        <v/>
      </c>
      <c r="P59" s="38" t="str">
        <f t="shared" si="8"/>
        <v/>
      </c>
      <c r="Q59" s="37" t="e">
        <f t="shared" si="10"/>
        <v>#REF!</v>
      </c>
      <c r="T59" s="28"/>
    </row>
    <row r="60" spans="2:20" ht="20.25" customHeight="1" x14ac:dyDescent="0.25">
      <c r="B60" s="15">
        <v>7</v>
      </c>
      <c r="C60" s="16">
        <f t="shared" si="9"/>
        <v>0</v>
      </c>
      <c r="D60" s="17"/>
      <c r="E60" s="37" t="str">
        <f t="shared" si="2"/>
        <v/>
      </c>
      <c r="F60" s="37" t="str">
        <f t="shared" si="2"/>
        <v/>
      </c>
      <c r="G60" s="37" t="str">
        <f t="shared" si="2"/>
        <v/>
      </c>
      <c r="H60" s="37" t="str">
        <f>+IF(OR(H25=0,H25=""),"",((#REF!-H25)/H25*100))</f>
        <v/>
      </c>
      <c r="I60" s="37" t="str">
        <f t="shared" si="3"/>
        <v/>
      </c>
      <c r="J60" s="38" t="str">
        <f t="shared" si="4"/>
        <v/>
      </c>
      <c r="K60" s="38" t="str">
        <f t="shared" si="5"/>
        <v/>
      </c>
      <c r="L60" s="38" t="str">
        <f t="shared" si="6"/>
        <v/>
      </c>
      <c r="M60" s="38" t="str">
        <f t="shared" si="7"/>
        <v/>
      </c>
      <c r="N60" s="38" t="e">
        <f>+IF(OR(#REF!=0,#REF!=""),"",(#REF!/#REF!*100))</f>
        <v>#REF!</v>
      </c>
      <c r="O60" s="38" t="str">
        <f t="shared" si="8"/>
        <v/>
      </c>
      <c r="P60" s="38" t="str">
        <f t="shared" si="8"/>
        <v/>
      </c>
      <c r="Q60" s="37" t="e">
        <f t="shared" si="10"/>
        <v>#REF!</v>
      </c>
      <c r="T60" s="28"/>
    </row>
    <row r="61" spans="2:20" ht="20.25" customHeight="1" x14ac:dyDescent="0.25">
      <c r="B61" s="15">
        <v>8</v>
      </c>
      <c r="C61" s="16">
        <f t="shared" si="9"/>
        <v>0</v>
      </c>
      <c r="D61" s="17"/>
      <c r="E61" s="37" t="str">
        <f t="shared" si="2"/>
        <v/>
      </c>
      <c r="F61" s="37" t="str">
        <f t="shared" si="2"/>
        <v/>
      </c>
      <c r="G61" s="37" t="str">
        <f t="shared" si="2"/>
        <v/>
      </c>
      <c r="H61" s="37" t="str">
        <f>+IF(OR(H26=0,H26=""),"",((#REF!-H26)/H26*100))</f>
        <v/>
      </c>
      <c r="I61" s="37" t="str">
        <f t="shared" si="3"/>
        <v/>
      </c>
      <c r="J61" s="38" t="str">
        <f t="shared" si="4"/>
        <v/>
      </c>
      <c r="K61" s="38" t="str">
        <f t="shared" si="5"/>
        <v/>
      </c>
      <c r="L61" s="38" t="str">
        <f t="shared" si="6"/>
        <v/>
      </c>
      <c r="M61" s="38" t="str">
        <f t="shared" si="7"/>
        <v/>
      </c>
      <c r="N61" s="38" t="e">
        <f>+IF(OR(#REF!=0,#REF!=""),"",(#REF!/#REF!*100))</f>
        <v>#REF!</v>
      </c>
      <c r="O61" s="38" t="str">
        <f t="shared" si="8"/>
        <v/>
      </c>
      <c r="P61" s="38" t="str">
        <f t="shared" si="8"/>
        <v/>
      </c>
      <c r="Q61" s="37" t="e">
        <f t="shared" si="10"/>
        <v>#REF!</v>
      </c>
      <c r="T61" s="28"/>
    </row>
    <row r="62" spans="2:20" ht="20.25" customHeight="1" x14ac:dyDescent="0.25">
      <c r="B62" s="15">
        <v>9</v>
      </c>
      <c r="C62" s="16">
        <f t="shared" si="9"/>
        <v>0</v>
      </c>
      <c r="D62" s="17"/>
      <c r="E62" s="37" t="str">
        <f t="shared" si="2"/>
        <v/>
      </c>
      <c r="F62" s="37" t="str">
        <f t="shared" si="2"/>
        <v/>
      </c>
      <c r="G62" s="37" t="str">
        <f t="shared" si="2"/>
        <v/>
      </c>
      <c r="H62" s="37" t="str">
        <f>+IF(OR(H27=0,H27=""),"",((#REF!-H27)/H27*100))</f>
        <v/>
      </c>
      <c r="I62" s="37" t="str">
        <f t="shared" si="3"/>
        <v/>
      </c>
      <c r="J62" s="38" t="str">
        <f t="shared" si="4"/>
        <v/>
      </c>
      <c r="K62" s="38" t="str">
        <f t="shared" si="5"/>
        <v/>
      </c>
      <c r="L62" s="38" t="str">
        <f t="shared" si="6"/>
        <v/>
      </c>
      <c r="M62" s="38" t="str">
        <f t="shared" si="7"/>
        <v/>
      </c>
      <c r="N62" s="38" t="e">
        <f>+IF(OR(#REF!=0,#REF!=""),"",(#REF!/#REF!*100))</f>
        <v>#REF!</v>
      </c>
      <c r="O62" s="38" t="str">
        <f t="shared" si="8"/>
        <v/>
      </c>
      <c r="P62" s="38" t="str">
        <f t="shared" si="8"/>
        <v/>
      </c>
      <c r="Q62" s="37" t="e">
        <f t="shared" si="10"/>
        <v>#REF!</v>
      </c>
      <c r="T62" s="28"/>
    </row>
    <row r="63" spans="2:20" ht="20.25" customHeight="1" x14ac:dyDescent="0.25">
      <c r="B63" s="15">
        <v>10</v>
      </c>
      <c r="C63" s="16">
        <f t="shared" si="9"/>
        <v>0</v>
      </c>
      <c r="D63" s="17"/>
      <c r="E63" s="37" t="str">
        <f t="shared" si="2"/>
        <v/>
      </c>
      <c r="F63" s="37" t="str">
        <f t="shared" si="2"/>
        <v/>
      </c>
      <c r="G63" s="37" t="str">
        <f t="shared" si="2"/>
        <v/>
      </c>
      <c r="H63" s="37" t="str">
        <f>+IF(OR(H28=0,H28=""),"",((#REF!-H28)/H28*100))</f>
        <v/>
      </c>
      <c r="I63" s="37" t="str">
        <f t="shared" si="3"/>
        <v/>
      </c>
      <c r="J63" s="38" t="str">
        <f t="shared" si="4"/>
        <v/>
      </c>
      <c r="K63" s="38" t="str">
        <f t="shared" si="5"/>
        <v/>
      </c>
      <c r="L63" s="38" t="str">
        <f t="shared" si="6"/>
        <v/>
      </c>
      <c r="M63" s="38" t="str">
        <f t="shared" si="7"/>
        <v/>
      </c>
      <c r="N63" s="38" t="e">
        <f>+IF(OR(#REF!=0,#REF!=""),"",(#REF!/#REF!*100))</f>
        <v>#REF!</v>
      </c>
      <c r="O63" s="38" t="str">
        <f t="shared" si="8"/>
        <v/>
      </c>
      <c r="P63" s="38" t="str">
        <f t="shared" si="8"/>
        <v/>
      </c>
      <c r="Q63" s="37" t="e">
        <f t="shared" si="10"/>
        <v>#REF!</v>
      </c>
      <c r="T63" s="28"/>
    </row>
    <row r="64" spans="2:20" ht="20.25" customHeight="1" x14ac:dyDescent="0.25">
      <c r="B64" s="15">
        <v>11</v>
      </c>
      <c r="C64" s="16">
        <f t="shared" si="9"/>
        <v>0</v>
      </c>
      <c r="D64" s="17"/>
      <c r="E64" s="37" t="str">
        <f t="shared" si="2"/>
        <v/>
      </c>
      <c r="F64" s="37" t="str">
        <f t="shared" si="2"/>
        <v/>
      </c>
      <c r="G64" s="37" t="str">
        <f t="shared" si="2"/>
        <v/>
      </c>
      <c r="H64" s="37" t="str">
        <f>+IF(OR(H29=0,H29=""),"",((#REF!-H29)/H29*100))</f>
        <v/>
      </c>
      <c r="I64" s="37" t="str">
        <f t="shared" si="3"/>
        <v/>
      </c>
      <c r="J64" s="38" t="str">
        <f t="shared" si="4"/>
        <v/>
      </c>
      <c r="K64" s="38" t="str">
        <f t="shared" si="5"/>
        <v/>
      </c>
      <c r="L64" s="38" t="str">
        <f t="shared" si="6"/>
        <v/>
      </c>
      <c r="M64" s="38" t="str">
        <f t="shared" si="7"/>
        <v/>
      </c>
      <c r="N64" s="38" t="e">
        <f>+IF(OR(#REF!=0,#REF!=""),"",(#REF!/#REF!*100))</f>
        <v>#REF!</v>
      </c>
      <c r="O64" s="38" t="str">
        <f t="shared" si="8"/>
        <v/>
      </c>
      <c r="P64" s="38" t="str">
        <f t="shared" si="8"/>
        <v/>
      </c>
      <c r="Q64" s="37" t="e">
        <f t="shared" si="10"/>
        <v>#REF!</v>
      </c>
      <c r="T64" s="28"/>
    </row>
    <row r="65" spans="2:24" ht="20.25" customHeight="1" x14ac:dyDescent="0.25">
      <c r="B65" s="15">
        <v>12</v>
      </c>
      <c r="C65" s="16">
        <f t="shared" si="9"/>
        <v>0</v>
      </c>
      <c r="D65" s="17"/>
      <c r="E65" s="37" t="str">
        <f t="shared" si="2"/>
        <v/>
      </c>
      <c r="F65" s="37" t="str">
        <f t="shared" si="2"/>
        <v/>
      </c>
      <c r="G65" s="37" t="str">
        <f t="shared" si="2"/>
        <v/>
      </c>
      <c r="H65" s="37" t="str">
        <f>+IF(OR(H30=0,H30=""),"",((#REF!-H30)/H30*100))</f>
        <v/>
      </c>
      <c r="I65" s="37" t="str">
        <f t="shared" si="3"/>
        <v/>
      </c>
      <c r="J65" s="38" t="str">
        <f t="shared" si="4"/>
        <v/>
      </c>
      <c r="K65" s="38" t="str">
        <f t="shared" si="5"/>
        <v/>
      </c>
      <c r="L65" s="38" t="str">
        <f t="shared" si="6"/>
        <v/>
      </c>
      <c r="M65" s="38" t="str">
        <f t="shared" si="7"/>
        <v/>
      </c>
      <c r="N65" s="38" t="e">
        <f>+IF(OR(#REF!=0,#REF!=""),"",(#REF!/#REF!*100))</f>
        <v>#REF!</v>
      </c>
      <c r="O65" s="38" t="str">
        <f t="shared" si="8"/>
        <v/>
      </c>
      <c r="P65" s="38" t="str">
        <f t="shared" si="8"/>
        <v/>
      </c>
      <c r="Q65" s="37" t="e">
        <f t="shared" si="10"/>
        <v>#REF!</v>
      </c>
      <c r="T65" s="28"/>
    </row>
    <row r="66" spans="2:24" ht="20.25" customHeight="1" x14ac:dyDescent="0.25">
      <c r="B66" s="15">
        <v>13</v>
      </c>
      <c r="C66" s="16">
        <f t="shared" si="9"/>
        <v>0</v>
      </c>
      <c r="D66" s="17"/>
      <c r="E66" s="37" t="str">
        <f t="shared" si="2"/>
        <v/>
      </c>
      <c r="F66" s="37" t="str">
        <f t="shared" si="2"/>
        <v/>
      </c>
      <c r="G66" s="37" t="str">
        <f t="shared" si="2"/>
        <v/>
      </c>
      <c r="H66" s="37" t="str">
        <f>+IF(OR(H31=0,H31=""),"",((#REF!-H31)/H31*100))</f>
        <v/>
      </c>
      <c r="I66" s="37" t="str">
        <f t="shared" si="3"/>
        <v/>
      </c>
      <c r="J66" s="38" t="str">
        <f t="shared" si="4"/>
        <v/>
      </c>
      <c r="K66" s="38" t="str">
        <f t="shared" si="5"/>
        <v/>
      </c>
      <c r="L66" s="38" t="str">
        <f t="shared" si="6"/>
        <v/>
      </c>
      <c r="M66" s="38" t="str">
        <f t="shared" si="7"/>
        <v/>
      </c>
      <c r="N66" s="38" t="e">
        <f>+IF(OR(#REF!=0,#REF!=""),"",(#REF!/#REF!*100))</f>
        <v>#REF!</v>
      </c>
      <c r="O66" s="38" t="str">
        <f t="shared" si="8"/>
        <v/>
      </c>
      <c r="P66" s="38" t="str">
        <f t="shared" si="8"/>
        <v/>
      </c>
      <c r="Q66" s="37" t="e">
        <f t="shared" si="10"/>
        <v>#REF!</v>
      </c>
      <c r="T66" s="28"/>
    </row>
    <row r="67" spans="2:24" ht="20.25" customHeight="1" x14ac:dyDescent="0.25">
      <c r="B67" s="15">
        <v>14</v>
      </c>
      <c r="C67" s="16">
        <f t="shared" si="9"/>
        <v>0</v>
      </c>
      <c r="D67" s="17"/>
      <c r="E67" s="37" t="str">
        <f t="shared" si="2"/>
        <v/>
      </c>
      <c r="F67" s="37" t="str">
        <f t="shared" si="2"/>
        <v/>
      </c>
      <c r="G67" s="37" t="str">
        <f t="shared" si="2"/>
        <v/>
      </c>
      <c r="H67" s="37" t="str">
        <f>+IF(OR(H32=0,H32=""),"",((#REF!-H32)/H32*100))</f>
        <v/>
      </c>
      <c r="I67" s="37" t="str">
        <f t="shared" si="3"/>
        <v/>
      </c>
      <c r="J67" s="38" t="str">
        <f t="shared" si="4"/>
        <v/>
      </c>
      <c r="K67" s="38" t="str">
        <f t="shared" si="5"/>
        <v/>
      </c>
      <c r="L67" s="38" t="str">
        <f t="shared" si="6"/>
        <v/>
      </c>
      <c r="M67" s="38" t="str">
        <f t="shared" si="7"/>
        <v/>
      </c>
      <c r="N67" s="38" t="e">
        <f>+IF(OR(#REF!=0,#REF!=""),"",(#REF!/#REF!*100))</f>
        <v>#REF!</v>
      </c>
      <c r="O67" s="38" t="str">
        <f t="shared" si="8"/>
        <v/>
      </c>
      <c r="P67" s="38" t="str">
        <f t="shared" si="8"/>
        <v/>
      </c>
      <c r="Q67" s="37" t="e">
        <f>+IF(N67="","",(N67+Q66))</f>
        <v>#REF!</v>
      </c>
      <c r="T67" s="28"/>
    </row>
    <row r="68" spans="2:24" ht="20.25" customHeight="1" x14ac:dyDescent="0.25">
      <c r="B68" s="15">
        <v>15</v>
      </c>
      <c r="C68" s="16">
        <f t="shared" si="9"/>
        <v>0</v>
      </c>
      <c r="D68" s="17"/>
      <c r="E68" s="37" t="str">
        <f t="shared" si="2"/>
        <v/>
      </c>
      <c r="F68" s="37" t="str">
        <f t="shared" si="2"/>
        <v/>
      </c>
      <c r="G68" s="37" t="str">
        <f t="shared" si="2"/>
        <v/>
      </c>
      <c r="H68" s="37" t="str">
        <f>+IF(OR(H33=0,H33=""),"",((#REF!-H33)/H33*100))</f>
        <v/>
      </c>
      <c r="I68" s="37" t="str">
        <f t="shared" si="3"/>
        <v/>
      </c>
      <c r="J68" s="38" t="str">
        <f t="shared" si="4"/>
        <v/>
      </c>
      <c r="K68" s="38" t="str">
        <f t="shared" si="5"/>
        <v/>
      </c>
      <c r="L68" s="38" t="str">
        <f t="shared" si="6"/>
        <v/>
      </c>
      <c r="M68" s="38" t="str">
        <f t="shared" si="7"/>
        <v/>
      </c>
      <c r="N68" s="38" t="e">
        <f>+IF(OR(#REF!=0,#REF!=""),"",(#REF!/#REF!*100))</f>
        <v>#REF!</v>
      </c>
      <c r="O68" s="38" t="str">
        <f t="shared" si="8"/>
        <v/>
      </c>
      <c r="P68" s="38" t="str">
        <f t="shared" si="8"/>
        <v/>
      </c>
      <c r="Q68" s="37" t="e">
        <f t="shared" si="10"/>
        <v>#REF!</v>
      </c>
      <c r="T68" s="28"/>
    </row>
    <row r="69" spans="2:24" ht="20.25" customHeight="1" x14ac:dyDescent="0.25">
      <c r="B69" s="15">
        <v>16</v>
      </c>
      <c r="C69" s="16">
        <f t="shared" si="9"/>
        <v>0</v>
      </c>
      <c r="D69" s="17"/>
      <c r="E69" s="37" t="str">
        <f t="shared" si="2"/>
        <v/>
      </c>
      <c r="F69" s="37" t="str">
        <f t="shared" si="2"/>
        <v/>
      </c>
      <c r="G69" s="37" t="str">
        <f t="shared" si="2"/>
        <v/>
      </c>
      <c r="H69" s="37" t="str">
        <f>+IF(OR(H34=0,H34=""),"",((#REF!-H34)/H34*100))</f>
        <v/>
      </c>
      <c r="I69" s="37" t="str">
        <f t="shared" si="3"/>
        <v/>
      </c>
      <c r="J69" s="38" t="str">
        <f t="shared" si="4"/>
        <v/>
      </c>
      <c r="K69" s="38" t="str">
        <f t="shared" si="5"/>
        <v/>
      </c>
      <c r="L69" s="38" t="str">
        <f t="shared" si="6"/>
        <v/>
      </c>
      <c r="M69" s="38" t="str">
        <f t="shared" si="7"/>
        <v/>
      </c>
      <c r="N69" s="38" t="e">
        <f>+IF(OR(#REF!=0,#REF!=""),"",(#REF!/#REF!*100))</f>
        <v>#REF!</v>
      </c>
      <c r="O69" s="38" t="str">
        <f t="shared" si="8"/>
        <v/>
      </c>
      <c r="P69" s="38" t="str">
        <f t="shared" si="8"/>
        <v/>
      </c>
      <c r="Q69" s="37" t="e">
        <f t="shared" si="10"/>
        <v>#REF!</v>
      </c>
      <c r="T69" s="28"/>
    </row>
    <row r="70" spans="2:24" ht="20.25" customHeight="1" x14ac:dyDescent="0.25">
      <c r="B70" s="15">
        <v>17</v>
      </c>
      <c r="C70" s="16">
        <f t="shared" si="9"/>
        <v>0</v>
      </c>
      <c r="D70" s="17"/>
      <c r="E70" s="37" t="str">
        <f t="shared" ref="E70:G78" si="11">+IF(OR(E35=0,E35=""),"",((F35-E35)/E35*100))</f>
        <v/>
      </c>
      <c r="F70" s="37" t="str">
        <f t="shared" si="11"/>
        <v/>
      </c>
      <c r="G70" s="37" t="str">
        <f t="shared" si="11"/>
        <v/>
      </c>
      <c r="H70" s="37" t="str">
        <f>+IF(OR(H35=0,H35=""),"",((#REF!-H35)/H35*100))</f>
        <v/>
      </c>
      <c r="I70" s="37" t="str">
        <f t="shared" si="3"/>
        <v/>
      </c>
      <c r="J70" s="38" t="str">
        <f t="shared" si="4"/>
        <v/>
      </c>
      <c r="K70" s="38" t="str">
        <f t="shared" si="5"/>
        <v/>
      </c>
      <c r="L70" s="38" t="str">
        <f t="shared" si="6"/>
        <v/>
      </c>
      <c r="M70" s="38" t="str">
        <f t="shared" si="7"/>
        <v/>
      </c>
      <c r="N70" s="38" t="e">
        <f>+IF(OR(#REF!=0,#REF!=""),"",(#REF!/#REF!*100))</f>
        <v>#REF!</v>
      </c>
      <c r="O70" s="38" t="str">
        <f t="shared" si="8"/>
        <v/>
      </c>
      <c r="P70" s="38" t="str">
        <f t="shared" si="8"/>
        <v/>
      </c>
      <c r="Q70" s="37" t="e">
        <f t="shared" si="10"/>
        <v>#REF!</v>
      </c>
      <c r="T70" s="28"/>
    </row>
    <row r="71" spans="2:24" ht="20.25" customHeight="1" x14ac:dyDescent="0.25">
      <c r="B71" s="15">
        <v>18</v>
      </c>
      <c r="C71" s="16">
        <f t="shared" si="9"/>
        <v>0</v>
      </c>
      <c r="D71" s="17"/>
      <c r="E71" s="37" t="str">
        <f t="shared" si="11"/>
        <v/>
      </c>
      <c r="F71" s="37" t="str">
        <f t="shared" si="11"/>
        <v/>
      </c>
      <c r="G71" s="37" t="str">
        <f t="shared" si="11"/>
        <v/>
      </c>
      <c r="H71" s="37" t="str">
        <f>+IF(OR(H36=0,H36=""),"",((#REF!-H36)/H36*100))</f>
        <v/>
      </c>
      <c r="I71" s="37" t="str">
        <f t="shared" si="3"/>
        <v/>
      </c>
      <c r="J71" s="38" t="str">
        <f t="shared" si="4"/>
        <v/>
      </c>
      <c r="K71" s="38" t="str">
        <f t="shared" si="5"/>
        <v/>
      </c>
      <c r="L71" s="38" t="str">
        <f t="shared" si="6"/>
        <v/>
      </c>
      <c r="M71" s="38" t="str">
        <f t="shared" si="7"/>
        <v/>
      </c>
      <c r="N71" s="38" t="e">
        <f>+IF(OR(#REF!=0,#REF!=""),"",(#REF!/#REF!*100))</f>
        <v>#REF!</v>
      </c>
      <c r="O71" s="38" t="str">
        <f t="shared" si="8"/>
        <v/>
      </c>
      <c r="P71" s="38" t="str">
        <f t="shared" si="8"/>
        <v/>
      </c>
      <c r="Q71" s="37" t="e">
        <f t="shared" si="10"/>
        <v>#REF!</v>
      </c>
      <c r="T71" s="28"/>
    </row>
    <row r="72" spans="2:24" ht="20.25" customHeight="1" x14ac:dyDescent="0.25">
      <c r="B72" s="15">
        <v>19</v>
      </c>
      <c r="C72" s="16">
        <f t="shared" si="9"/>
        <v>0</v>
      </c>
      <c r="D72" s="17"/>
      <c r="E72" s="37" t="str">
        <f t="shared" si="11"/>
        <v/>
      </c>
      <c r="F72" s="37" t="str">
        <f t="shared" si="11"/>
        <v/>
      </c>
      <c r="G72" s="37" t="str">
        <f t="shared" si="11"/>
        <v/>
      </c>
      <c r="H72" s="37" t="str">
        <f>+IF(OR(H37=0,H37=""),"",((#REF!-H37)/H37*100))</f>
        <v/>
      </c>
      <c r="I72" s="37" t="str">
        <f t="shared" si="3"/>
        <v/>
      </c>
      <c r="J72" s="38" t="str">
        <f t="shared" si="4"/>
        <v/>
      </c>
      <c r="K72" s="38" t="str">
        <f t="shared" si="5"/>
        <v/>
      </c>
      <c r="L72" s="38" t="str">
        <f t="shared" si="6"/>
        <v/>
      </c>
      <c r="M72" s="38" t="str">
        <f t="shared" si="7"/>
        <v/>
      </c>
      <c r="N72" s="38" t="e">
        <f>+IF(OR(#REF!=0,#REF!=""),"",(#REF!/#REF!*100))</f>
        <v>#REF!</v>
      </c>
      <c r="O72" s="38" t="str">
        <f t="shared" si="8"/>
        <v/>
      </c>
      <c r="P72" s="38" t="str">
        <f t="shared" si="8"/>
        <v/>
      </c>
      <c r="Q72" s="37" t="e">
        <f t="shared" si="10"/>
        <v>#REF!</v>
      </c>
      <c r="T72" s="28"/>
    </row>
    <row r="73" spans="2:24" ht="20.25" customHeight="1" x14ac:dyDescent="0.25">
      <c r="B73" s="15">
        <v>20</v>
      </c>
      <c r="C73" s="16">
        <f t="shared" si="9"/>
        <v>0</v>
      </c>
      <c r="D73" s="17"/>
      <c r="E73" s="37" t="str">
        <f t="shared" si="11"/>
        <v/>
      </c>
      <c r="F73" s="37" t="str">
        <f t="shared" si="11"/>
        <v/>
      </c>
      <c r="G73" s="37" t="str">
        <f t="shared" si="11"/>
        <v/>
      </c>
      <c r="H73" s="37" t="str">
        <f>+IF(OR(H38=0,H38=""),"",((#REF!-H38)/H38*100))</f>
        <v/>
      </c>
      <c r="I73" s="37" t="str">
        <f t="shared" si="3"/>
        <v/>
      </c>
      <c r="J73" s="38" t="str">
        <f t="shared" si="4"/>
        <v/>
      </c>
      <c r="K73" s="38" t="str">
        <f t="shared" si="5"/>
        <v/>
      </c>
      <c r="L73" s="38" t="str">
        <f t="shared" si="6"/>
        <v/>
      </c>
      <c r="M73" s="38" t="str">
        <f t="shared" si="7"/>
        <v/>
      </c>
      <c r="N73" s="38" t="e">
        <f>+IF(OR(#REF!=0,#REF!=""),"",(#REF!/#REF!*100))</f>
        <v>#REF!</v>
      </c>
      <c r="O73" s="38" t="str">
        <f t="shared" si="8"/>
        <v/>
      </c>
      <c r="P73" s="38" t="str">
        <f t="shared" si="8"/>
        <v/>
      </c>
      <c r="Q73" s="37" t="e">
        <f t="shared" si="10"/>
        <v>#REF!</v>
      </c>
      <c r="T73" s="28"/>
    </row>
    <row r="74" spans="2:24" ht="20.25" customHeight="1" x14ac:dyDescent="0.25">
      <c r="B74" s="15">
        <v>21</v>
      </c>
      <c r="C74" s="16">
        <f t="shared" si="9"/>
        <v>0</v>
      </c>
      <c r="D74" s="17"/>
      <c r="E74" s="37" t="str">
        <f t="shared" si="11"/>
        <v/>
      </c>
      <c r="F74" s="37" t="str">
        <f t="shared" si="11"/>
        <v/>
      </c>
      <c r="G74" s="37" t="str">
        <f t="shared" si="11"/>
        <v/>
      </c>
      <c r="H74" s="37" t="str">
        <f>+IF(OR(H39=0,H39=""),"",((#REF!-H39)/H39*100))</f>
        <v/>
      </c>
      <c r="I74" s="37" t="str">
        <f t="shared" si="3"/>
        <v/>
      </c>
      <c r="J74" s="38" t="str">
        <f t="shared" si="4"/>
        <v/>
      </c>
      <c r="K74" s="38" t="str">
        <f t="shared" si="5"/>
        <v/>
      </c>
      <c r="L74" s="38" t="str">
        <f t="shared" si="6"/>
        <v/>
      </c>
      <c r="M74" s="38" t="str">
        <f t="shared" si="7"/>
        <v/>
      </c>
      <c r="N74" s="38" t="e">
        <f>+IF(OR(#REF!=0,#REF!=""),"",(#REF!/#REF!*100))</f>
        <v>#REF!</v>
      </c>
      <c r="O74" s="38" t="str">
        <f t="shared" si="8"/>
        <v/>
      </c>
      <c r="P74" s="38" t="str">
        <f t="shared" si="8"/>
        <v/>
      </c>
      <c r="Q74" s="37" t="e">
        <f t="shared" si="10"/>
        <v>#REF!</v>
      </c>
      <c r="T74" s="28"/>
    </row>
    <row r="75" spans="2:24" ht="20.25" customHeight="1" x14ac:dyDescent="0.25">
      <c r="B75" s="15">
        <v>22</v>
      </c>
      <c r="C75" s="16">
        <f t="shared" si="9"/>
        <v>0</v>
      </c>
      <c r="D75" s="17"/>
      <c r="E75" s="37" t="str">
        <f t="shared" si="11"/>
        <v/>
      </c>
      <c r="F75" s="37" t="str">
        <f t="shared" si="11"/>
        <v/>
      </c>
      <c r="G75" s="37" t="str">
        <f t="shared" si="11"/>
        <v/>
      </c>
      <c r="H75" s="37" t="str">
        <f>+IF(OR(H40=0,H40=""),"",((#REF!-H40)/H40*100))</f>
        <v/>
      </c>
      <c r="I75" s="37" t="str">
        <f t="shared" si="3"/>
        <v/>
      </c>
      <c r="J75" s="38" t="str">
        <f t="shared" si="4"/>
        <v/>
      </c>
      <c r="K75" s="38" t="str">
        <f t="shared" si="5"/>
        <v/>
      </c>
      <c r="L75" s="38" t="str">
        <f t="shared" si="6"/>
        <v/>
      </c>
      <c r="M75" s="38" t="str">
        <f t="shared" si="7"/>
        <v/>
      </c>
      <c r="N75" s="38" t="e">
        <f>+IF(OR(#REF!=0,#REF!=""),"",(#REF!/#REF!*100))</f>
        <v>#REF!</v>
      </c>
      <c r="O75" s="38" t="str">
        <f t="shared" si="8"/>
        <v/>
      </c>
      <c r="P75" s="38" t="str">
        <f t="shared" si="8"/>
        <v/>
      </c>
      <c r="Q75" s="37" t="e">
        <f t="shared" si="10"/>
        <v>#REF!</v>
      </c>
      <c r="T75" s="28"/>
    </row>
    <row r="76" spans="2:24" ht="20.25" customHeight="1" x14ac:dyDescent="0.25">
      <c r="B76" s="15">
        <v>23</v>
      </c>
      <c r="C76" s="16">
        <f t="shared" si="9"/>
        <v>0</v>
      </c>
      <c r="D76" s="17"/>
      <c r="E76" s="37" t="str">
        <f t="shared" si="11"/>
        <v/>
      </c>
      <c r="F76" s="37" t="str">
        <f t="shared" si="11"/>
        <v/>
      </c>
      <c r="G76" s="37" t="str">
        <f t="shared" si="11"/>
        <v/>
      </c>
      <c r="H76" s="37" t="str">
        <f>+IF(OR(H41=0,H41=""),"",((#REF!-H41)/H41*100))</f>
        <v/>
      </c>
      <c r="I76" s="37" t="str">
        <f t="shared" si="3"/>
        <v/>
      </c>
      <c r="J76" s="38" t="str">
        <f t="shared" si="4"/>
        <v/>
      </c>
      <c r="K76" s="38" t="str">
        <f t="shared" si="5"/>
        <v/>
      </c>
      <c r="L76" s="38" t="str">
        <f t="shared" si="6"/>
        <v/>
      </c>
      <c r="M76" s="38" t="str">
        <f t="shared" si="7"/>
        <v/>
      </c>
      <c r="N76" s="38" t="e">
        <f>+IF(OR(#REF!=0,#REF!=""),"",(#REF!/#REF!*100))</f>
        <v>#REF!</v>
      </c>
      <c r="O76" s="38" t="str">
        <f t="shared" si="8"/>
        <v/>
      </c>
      <c r="P76" s="38" t="str">
        <f t="shared" si="8"/>
        <v/>
      </c>
      <c r="Q76" s="37" t="e">
        <f t="shared" si="10"/>
        <v>#REF!</v>
      </c>
      <c r="T76" s="28"/>
    </row>
    <row r="77" spans="2:24" ht="20.25" customHeight="1" x14ac:dyDescent="0.25">
      <c r="B77" s="15">
        <v>24</v>
      </c>
      <c r="C77" s="16">
        <f t="shared" si="9"/>
        <v>0</v>
      </c>
      <c r="D77" s="17"/>
      <c r="E77" s="37" t="str">
        <f t="shared" si="11"/>
        <v/>
      </c>
      <c r="F77" s="37" t="str">
        <f t="shared" si="11"/>
        <v/>
      </c>
      <c r="G77" s="37" t="str">
        <f t="shared" si="11"/>
        <v/>
      </c>
      <c r="H77" s="37" t="str">
        <f>+IF(OR(H42=0,H42=""),"",((#REF!-H42)/H42*100))</f>
        <v/>
      </c>
      <c r="I77" s="37" t="str">
        <f t="shared" si="3"/>
        <v/>
      </c>
      <c r="J77" s="38" t="str">
        <f t="shared" si="4"/>
        <v/>
      </c>
      <c r="K77" s="38" t="str">
        <f t="shared" si="5"/>
        <v/>
      </c>
      <c r="L77" s="38" t="str">
        <f t="shared" si="6"/>
        <v/>
      </c>
      <c r="M77" s="38" t="str">
        <f t="shared" si="7"/>
        <v/>
      </c>
      <c r="N77" s="38" t="e">
        <f>+IF(OR(#REF!=0,#REF!=""),"",(#REF!/#REF!*100))</f>
        <v>#REF!</v>
      </c>
      <c r="O77" s="38" t="str">
        <f t="shared" si="8"/>
        <v/>
      </c>
      <c r="P77" s="38" t="str">
        <f t="shared" si="8"/>
        <v/>
      </c>
      <c r="Q77" s="37" t="e">
        <f t="shared" si="10"/>
        <v>#REF!</v>
      </c>
      <c r="T77" s="28"/>
    </row>
    <row r="78" spans="2:24" ht="20.25" customHeight="1" x14ac:dyDescent="0.25">
      <c r="B78" s="15">
        <v>25</v>
      </c>
      <c r="C78" s="16">
        <f t="shared" si="9"/>
        <v>0</v>
      </c>
      <c r="D78" s="17"/>
      <c r="E78" s="37" t="str">
        <f t="shared" si="11"/>
        <v/>
      </c>
      <c r="F78" s="37" t="str">
        <f t="shared" si="11"/>
        <v/>
      </c>
      <c r="G78" s="37" t="str">
        <f t="shared" si="11"/>
        <v/>
      </c>
      <c r="H78" s="37" t="str">
        <f>+IF(OR(H43=0,H43=""),"",((#REF!-H43)/H43*100))</f>
        <v/>
      </c>
      <c r="I78" s="37" t="str">
        <f t="shared" si="3"/>
        <v/>
      </c>
      <c r="J78" s="38" t="str">
        <f t="shared" si="4"/>
        <v/>
      </c>
      <c r="K78" s="38" t="str">
        <f t="shared" si="5"/>
        <v/>
      </c>
      <c r="L78" s="38" t="str">
        <f t="shared" si="6"/>
        <v/>
      </c>
      <c r="M78" s="38" t="str">
        <f t="shared" si="7"/>
        <v/>
      </c>
      <c r="N78" s="38" t="e">
        <f>+IF(OR(#REF!=0,#REF!=""),"",(#REF!/#REF!*100))</f>
        <v>#REF!</v>
      </c>
      <c r="O78" s="38" t="str">
        <f t="shared" si="8"/>
        <v/>
      </c>
      <c r="P78" s="38" t="str">
        <f t="shared" si="8"/>
        <v/>
      </c>
      <c r="Q78" s="37" t="e">
        <f t="shared" si="10"/>
        <v>#REF!</v>
      </c>
      <c r="T78" s="28"/>
    </row>
    <row r="79" spans="2:24" ht="20.25" customHeight="1" x14ac:dyDescent="0.25">
      <c r="B79" s="19"/>
      <c r="C79" s="20"/>
      <c r="D79" s="20"/>
      <c r="E79" s="39"/>
      <c r="F79" s="39"/>
      <c r="G79" s="39"/>
      <c r="H79" s="39"/>
      <c r="I79" s="39"/>
      <c r="J79" s="40"/>
      <c r="K79" s="40"/>
      <c r="L79" s="40"/>
      <c r="M79" s="40"/>
      <c r="N79" s="40"/>
      <c r="O79" s="40"/>
      <c r="P79" s="40"/>
      <c r="Q79" s="39"/>
      <c r="T79" s="28"/>
    </row>
    <row r="80" spans="2:24" ht="15" x14ac:dyDescent="0.25">
      <c r="B80" s="23"/>
      <c r="C80" s="4"/>
      <c r="D80" s="4"/>
      <c r="E80" s="29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spans="2:24" x14ac:dyDescent="0.25">
      <c r="B81" s="4"/>
      <c r="C81" s="4"/>
      <c r="D81" s="4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</row>
    <row r="82" spans="2:24" ht="20.25" x14ac:dyDescent="0.2">
      <c r="B82" s="6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4"/>
    </row>
    <row r="83" spans="2:24" ht="18" customHeight="1" x14ac:dyDescent="0.25">
      <c r="B83" s="109" t="s">
        <v>25</v>
      </c>
      <c r="C83" s="109" t="s">
        <v>6</v>
      </c>
      <c r="D83" s="109" t="s">
        <v>16</v>
      </c>
      <c r="E83" s="110" t="str">
        <f>+"Precio (USD/"&amp;D13&amp;"Pza)"</f>
        <v>Precio (USD/Pza)</v>
      </c>
      <c r="F83" s="110"/>
      <c r="G83" s="110"/>
      <c r="H83" s="110"/>
      <c r="I83" s="110"/>
      <c r="J83" s="110"/>
      <c r="K83" s="111" t="s">
        <v>26</v>
      </c>
      <c r="L83" s="111"/>
      <c r="M83" s="111"/>
      <c r="N83" s="111"/>
      <c r="O83" s="112"/>
      <c r="P83" s="112"/>
    </row>
    <row r="84" spans="2:24" ht="63" x14ac:dyDescent="0.25">
      <c r="B84" s="109"/>
      <c r="C84" s="109"/>
      <c r="D84" s="109"/>
      <c r="E84" s="41" t="str">
        <f>+E17</f>
        <v>Año 1</v>
      </c>
      <c r="F84" s="41" t="str">
        <f t="shared" ref="F84:J84" si="12">+F17</f>
        <v>Año 2</v>
      </c>
      <c r="G84" s="41" t="str">
        <f t="shared" si="12"/>
        <v>Año 3</v>
      </c>
      <c r="H84" s="41" t="str">
        <f t="shared" si="12"/>
        <v>Año 4</v>
      </c>
      <c r="I84" s="41" t="str">
        <f t="shared" si="12"/>
        <v>Periodo comparable</v>
      </c>
      <c r="J84" s="41" t="str">
        <f t="shared" si="12"/>
        <v>Periodo más reciente</v>
      </c>
      <c r="K84" s="42" t="str">
        <f>+E49</f>
        <v>Año 2 / Año 1</v>
      </c>
      <c r="L84" s="43" t="str">
        <f>+F49</f>
        <v>Año 3 / Año 2</v>
      </c>
      <c r="M84" s="43" t="str">
        <f>+G49</f>
        <v>Año 4 / Año 3</v>
      </c>
      <c r="N84" s="43" t="e">
        <f>+H49</f>
        <v>#REF!</v>
      </c>
      <c r="O84" s="43" t="e">
        <f>+#REF!</f>
        <v>#REF!</v>
      </c>
      <c r="P84" s="43" t="str">
        <f t="shared" ref="P84" si="13">+I49</f>
        <v>Periodo más reciente / Periodo comparable</v>
      </c>
      <c r="X84" s="4"/>
    </row>
    <row r="85" spans="2:24" ht="20.25" customHeight="1" x14ac:dyDescent="0.25">
      <c r="B85" s="12" t="s">
        <v>14</v>
      </c>
      <c r="C85" s="12" t="s">
        <v>15</v>
      </c>
      <c r="D85" s="12"/>
      <c r="E85" s="35">
        <f>IF(E18=0,0,K18/E18)</f>
        <v>0</v>
      </c>
      <c r="F85" s="35">
        <f>IF(F18=0,0,L18/F18)</f>
        <v>0</v>
      </c>
      <c r="G85" s="35">
        <f>IF(G18=0,0,M18/G18)</f>
        <v>0</v>
      </c>
      <c r="H85" s="35">
        <f>IF(H18=0,0,N18/H18)</f>
        <v>0</v>
      </c>
      <c r="I85" s="35">
        <f t="shared" ref="I85:J85" si="14">IF(I18=0,0,P18/I18)</f>
        <v>0</v>
      </c>
      <c r="J85" s="35">
        <f t="shared" si="14"/>
        <v>0</v>
      </c>
      <c r="K85" s="34" t="str">
        <f>+IF(OR(E85=0,E85=""),"",((F85-E85)/E85*100))</f>
        <v/>
      </c>
      <c r="L85" s="34" t="str">
        <f>+IF(OR(F85=0,F85=""),"",((G85-F85)/F85*100))</f>
        <v/>
      </c>
      <c r="M85" s="34" t="str">
        <f>+IF(OR(G85=0,G85=""),"",((H85-G85)/G85*100))</f>
        <v/>
      </c>
      <c r="N85" s="34" t="str">
        <f>+IF(OR(H85=0,H85=""),"",((#REF!-H85)/H85*100))</f>
        <v/>
      </c>
      <c r="O85" s="34" t="str">
        <f>+IF(OR(E85=0,E85=""),"",(#REF!-E85)/E85*100)</f>
        <v/>
      </c>
      <c r="P85" s="34" t="str">
        <f>+IF(OR(I85=0,I85=""),"",((J85-I85)/I85*100))</f>
        <v/>
      </c>
      <c r="X85" s="4"/>
    </row>
    <row r="86" spans="2:24" ht="20.25" customHeight="1" x14ac:dyDescent="0.25">
      <c r="B86" s="15">
        <v>1</v>
      </c>
      <c r="C86" s="16">
        <f>+C19</f>
        <v>0</v>
      </c>
      <c r="D86" s="17"/>
      <c r="E86" s="37" t="str">
        <f t="shared" ref="E86:E110" si="15">IF(OR(E19=0,E19=""),"",(K19/E19))</f>
        <v/>
      </c>
      <c r="F86" s="37" t="str">
        <f t="shared" ref="F86:F110" si="16">IF(OR(F19=0,F19=""),"",(L19/F19))</f>
        <v/>
      </c>
      <c r="G86" s="37" t="str">
        <f t="shared" ref="G86:G110" si="17">IF(OR(G19=0,G19=""),"",(M19/G19))</f>
        <v/>
      </c>
      <c r="H86" s="37" t="str">
        <f t="shared" ref="H86:H110" si="18">IF(OR(H19=0,H19=""),"",(N19/H19))</f>
        <v/>
      </c>
      <c r="I86" s="37" t="str">
        <f t="shared" ref="I86:J101" si="19">IF(OR(I19=0,I19=""),"",(P19/I19))</f>
        <v/>
      </c>
      <c r="J86" s="37" t="str">
        <f t="shared" si="19"/>
        <v/>
      </c>
      <c r="K86" s="37" t="str">
        <f t="shared" ref="K86:K110" si="20">+IF(OR(E86=0,E86="",F86=0,F86=""),"",((F86-E86)/E86*100))</f>
        <v/>
      </c>
      <c r="L86" s="37" t="str">
        <f t="shared" ref="L86:L110" si="21">+IF(OR(F86=0,F86="",G86=0,G86=""),"",((G86-F86)/F86*100))</f>
        <v/>
      </c>
      <c r="M86" s="37" t="str">
        <f t="shared" ref="M86:M110" si="22">+IF(OR(G86=0,G86="",H86=0,H86=""),"",((H86-G86)/G86*100))</f>
        <v/>
      </c>
      <c r="N86" s="37" t="e">
        <f>+IF(OR(H86=0,H86="",#REF!=0,#REF!=""),"",((#REF!-H86)/H86*100))</f>
        <v>#REF!</v>
      </c>
      <c r="O86" s="37" t="e">
        <f>+IF(OR(E86=0,E86="",#REF!=0,#REF!=""),"",(#REF!-E86)/E86*100)</f>
        <v>#REF!</v>
      </c>
      <c r="P86" s="37" t="str">
        <f t="shared" ref="P86:P110" si="23">+IF(OR(I86=0,I86="",J86=0,J86=""),"",((J86-I86)/I86*100))</f>
        <v/>
      </c>
      <c r="X86" s="4"/>
    </row>
    <row r="87" spans="2:24" ht="20.25" customHeight="1" x14ac:dyDescent="0.25">
      <c r="B87" s="15">
        <v>2</v>
      </c>
      <c r="C87" s="16">
        <f t="shared" ref="C87:C110" si="24">+C20</f>
        <v>0</v>
      </c>
      <c r="D87" s="17"/>
      <c r="E87" s="37" t="str">
        <f t="shared" si="15"/>
        <v/>
      </c>
      <c r="F87" s="37" t="str">
        <f t="shared" si="16"/>
        <v/>
      </c>
      <c r="G87" s="37" t="str">
        <f t="shared" si="17"/>
        <v/>
      </c>
      <c r="H87" s="37" t="str">
        <f t="shared" si="18"/>
        <v/>
      </c>
      <c r="I87" s="37" t="str">
        <f t="shared" si="19"/>
        <v/>
      </c>
      <c r="J87" s="37" t="str">
        <f t="shared" si="19"/>
        <v/>
      </c>
      <c r="K87" s="37" t="str">
        <f t="shared" si="20"/>
        <v/>
      </c>
      <c r="L87" s="37" t="str">
        <f t="shared" si="21"/>
        <v/>
      </c>
      <c r="M87" s="37" t="str">
        <f t="shared" si="22"/>
        <v/>
      </c>
      <c r="N87" s="37" t="e">
        <f>+IF(OR(H87=0,H87="",#REF!=0,#REF!=""),"",((#REF!-H87)/H87*100))</f>
        <v>#REF!</v>
      </c>
      <c r="O87" s="37" t="e">
        <f>+IF(OR(E87=0,E87="",#REF!=0,#REF!=""),"",(#REF!-E87)/E87*100)</f>
        <v>#REF!</v>
      </c>
      <c r="P87" s="37" t="str">
        <f t="shared" si="23"/>
        <v/>
      </c>
      <c r="X87" s="4"/>
    </row>
    <row r="88" spans="2:24" ht="20.25" customHeight="1" x14ac:dyDescent="0.25">
      <c r="B88" s="15">
        <v>3</v>
      </c>
      <c r="C88" s="16">
        <f t="shared" si="24"/>
        <v>0</v>
      </c>
      <c r="D88" s="17"/>
      <c r="E88" s="37" t="str">
        <f t="shared" si="15"/>
        <v/>
      </c>
      <c r="F88" s="37" t="str">
        <f t="shared" si="16"/>
        <v/>
      </c>
      <c r="G88" s="37" t="str">
        <f t="shared" si="17"/>
        <v/>
      </c>
      <c r="H88" s="37" t="str">
        <f t="shared" si="18"/>
        <v/>
      </c>
      <c r="I88" s="37" t="str">
        <f t="shared" si="19"/>
        <v/>
      </c>
      <c r="J88" s="37" t="str">
        <f t="shared" si="19"/>
        <v/>
      </c>
      <c r="K88" s="37" t="str">
        <f t="shared" si="20"/>
        <v/>
      </c>
      <c r="L88" s="37" t="str">
        <f t="shared" si="21"/>
        <v/>
      </c>
      <c r="M88" s="37" t="str">
        <f t="shared" si="22"/>
        <v/>
      </c>
      <c r="N88" s="37" t="e">
        <f>+IF(OR(H88=0,H88="",#REF!=0,#REF!=""),"",((#REF!-H88)/H88*100))</f>
        <v>#REF!</v>
      </c>
      <c r="O88" s="37" t="e">
        <f>+IF(OR(E88=0,E88="",#REF!=0,#REF!=""),"",(#REF!-E88)/E88*100)</f>
        <v>#REF!</v>
      </c>
      <c r="P88" s="37" t="str">
        <f t="shared" si="23"/>
        <v/>
      </c>
      <c r="X88" s="4"/>
    </row>
    <row r="89" spans="2:24" ht="20.25" customHeight="1" x14ac:dyDescent="0.25">
      <c r="B89" s="15">
        <v>4</v>
      </c>
      <c r="C89" s="16">
        <f t="shared" si="24"/>
        <v>0</v>
      </c>
      <c r="D89" s="17"/>
      <c r="E89" s="37" t="str">
        <f t="shared" si="15"/>
        <v/>
      </c>
      <c r="F89" s="37" t="str">
        <f t="shared" si="16"/>
        <v/>
      </c>
      <c r="G89" s="37" t="str">
        <f t="shared" si="17"/>
        <v/>
      </c>
      <c r="H89" s="37" t="str">
        <f t="shared" si="18"/>
        <v/>
      </c>
      <c r="I89" s="37" t="str">
        <f t="shared" si="19"/>
        <v/>
      </c>
      <c r="J89" s="37" t="str">
        <f t="shared" si="19"/>
        <v/>
      </c>
      <c r="K89" s="37" t="str">
        <f t="shared" si="20"/>
        <v/>
      </c>
      <c r="L89" s="37" t="str">
        <f t="shared" si="21"/>
        <v/>
      </c>
      <c r="M89" s="37" t="str">
        <f t="shared" si="22"/>
        <v/>
      </c>
      <c r="N89" s="37" t="e">
        <f>+IF(OR(H89=0,H89="",#REF!=0,#REF!=""),"",((#REF!-H89)/H89*100))</f>
        <v>#REF!</v>
      </c>
      <c r="O89" s="37" t="e">
        <f>+IF(OR(E89=0,E89="",#REF!=0,#REF!=""),"",(#REF!-E89)/E89*100)</f>
        <v>#REF!</v>
      </c>
      <c r="P89" s="37" t="str">
        <f t="shared" si="23"/>
        <v/>
      </c>
      <c r="X89" s="4"/>
    </row>
    <row r="90" spans="2:24" ht="20.25" customHeight="1" x14ac:dyDescent="0.25">
      <c r="B90" s="15">
        <v>5</v>
      </c>
      <c r="C90" s="16">
        <f t="shared" si="24"/>
        <v>0</v>
      </c>
      <c r="D90" s="17"/>
      <c r="E90" s="37" t="str">
        <f t="shared" si="15"/>
        <v/>
      </c>
      <c r="F90" s="37" t="str">
        <f t="shared" si="16"/>
        <v/>
      </c>
      <c r="G90" s="37" t="str">
        <f t="shared" si="17"/>
        <v/>
      </c>
      <c r="H90" s="37" t="str">
        <f t="shared" si="18"/>
        <v/>
      </c>
      <c r="I90" s="37" t="str">
        <f t="shared" si="19"/>
        <v/>
      </c>
      <c r="J90" s="37" t="str">
        <f t="shared" si="19"/>
        <v/>
      </c>
      <c r="K90" s="37" t="str">
        <f t="shared" si="20"/>
        <v/>
      </c>
      <c r="L90" s="37" t="str">
        <f t="shared" si="21"/>
        <v/>
      </c>
      <c r="M90" s="37" t="str">
        <f t="shared" si="22"/>
        <v/>
      </c>
      <c r="N90" s="37" t="e">
        <f>+IF(OR(H90=0,H90="",#REF!=0,#REF!=""),"",((#REF!-H90)/H90*100))</f>
        <v>#REF!</v>
      </c>
      <c r="O90" s="37" t="e">
        <f>+IF(OR(E90=0,E90="",#REF!=0,#REF!=""),"",(#REF!-E90)/E90*100)</f>
        <v>#REF!</v>
      </c>
      <c r="P90" s="37" t="str">
        <f t="shared" si="23"/>
        <v/>
      </c>
      <c r="X90" s="4"/>
    </row>
    <row r="91" spans="2:24" ht="20.25" customHeight="1" x14ac:dyDescent="0.25">
      <c r="B91" s="15">
        <v>6</v>
      </c>
      <c r="C91" s="16">
        <f t="shared" si="24"/>
        <v>0</v>
      </c>
      <c r="D91" s="17"/>
      <c r="E91" s="37" t="str">
        <f t="shared" si="15"/>
        <v/>
      </c>
      <c r="F91" s="37" t="str">
        <f t="shared" si="16"/>
        <v/>
      </c>
      <c r="G91" s="37" t="str">
        <f t="shared" si="17"/>
        <v/>
      </c>
      <c r="H91" s="37" t="str">
        <f t="shared" si="18"/>
        <v/>
      </c>
      <c r="I91" s="37" t="str">
        <f t="shared" si="19"/>
        <v/>
      </c>
      <c r="J91" s="37" t="str">
        <f t="shared" si="19"/>
        <v/>
      </c>
      <c r="K91" s="37" t="str">
        <f t="shared" si="20"/>
        <v/>
      </c>
      <c r="L91" s="37" t="str">
        <f t="shared" si="21"/>
        <v/>
      </c>
      <c r="M91" s="37" t="str">
        <f t="shared" si="22"/>
        <v/>
      </c>
      <c r="N91" s="37" t="e">
        <f>+IF(OR(H91=0,H91="",#REF!=0,#REF!=""),"",((#REF!-H91)/H91*100))</f>
        <v>#REF!</v>
      </c>
      <c r="O91" s="37" t="e">
        <f>+IF(OR(E91=0,E91="",#REF!=0,#REF!=""),"",(#REF!-E91)/E91*100)</f>
        <v>#REF!</v>
      </c>
      <c r="P91" s="37" t="str">
        <f t="shared" si="23"/>
        <v/>
      </c>
      <c r="X91" s="4"/>
    </row>
    <row r="92" spans="2:24" ht="20.25" customHeight="1" x14ac:dyDescent="0.25">
      <c r="B92" s="15">
        <v>7</v>
      </c>
      <c r="C92" s="16">
        <f t="shared" si="24"/>
        <v>0</v>
      </c>
      <c r="D92" s="17"/>
      <c r="E92" s="37" t="str">
        <f t="shared" si="15"/>
        <v/>
      </c>
      <c r="F92" s="37" t="str">
        <f t="shared" si="16"/>
        <v/>
      </c>
      <c r="G92" s="37" t="str">
        <f t="shared" si="17"/>
        <v/>
      </c>
      <c r="H92" s="37" t="str">
        <f t="shared" si="18"/>
        <v/>
      </c>
      <c r="I92" s="37" t="str">
        <f t="shared" si="19"/>
        <v/>
      </c>
      <c r="J92" s="37" t="str">
        <f t="shared" si="19"/>
        <v/>
      </c>
      <c r="K92" s="37" t="str">
        <f t="shared" si="20"/>
        <v/>
      </c>
      <c r="L92" s="37" t="str">
        <f t="shared" si="21"/>
        <v/>
      </c>
      <c r="M92" s="37" t="str">
        <f t="shared" si="22"/>
        <v/>
      </c>
      <c r="N92" s="37" t="e">
        <f>+IF(OR(H92=0,H92="",#REF!=0,#REF!=""),"",((#REF!-H92)/H92*100))</f>
        <v>#REF!</v>
      </c>
      <c r="O92" s="37" t="e">
        <f>+IF(OR(E92=0,E92="",#REF!=0,#REF!=""),"",(#REF!-E92)/E92*100)</f>
        <v>#REF!</v>
      </c>
      <c r="P92" s="37" t="str">
        <f t="shared" si="23"/>
        <v/>
      </c>
      <c r="X92" s="4"/>
    </row>
    <row r="93" spans="2:24" ht="20.25" customHeight="1" x14ac:dyDescent="0.25">
      <c r="B93" s="15">
        <v>8</v>
      </c>
      <c r="C93" s="16">
        <f t="shared" si="24"/>
        <v>0</v>
      </c>
      <c r="D93" s="17"/>
      <c r="E93" s="37" t="str">
        <f t="shared" si="15"/>
        <v/>
      </c>
      <c r="F93" s="37" t="str">
        <f t="shared" si="16"/>
        <v/>
      </c>
      <c r="G93" s="37" t="str">
        <f t="shared" si="17"/>
        <v/>
      </c>
      <c r="H93" s="37" t="str">
        <f t="shared" si="18"/>
        <v/>
      </c>
      <c r="I93" s="37" t="str">
        <f t="shared" si="19"/>
        <v/>
      </c>
      <c r="J93" s="37" t="str">
        <f t="shared" si="19"/>
        <v/>
      </c>
      <c r="K93" s="37" t="str">
        <f t="shared" si="20"/>
        <v/>
      </c>
      <c r="L93" s="37" t="str">
        <f t="shared" si="21"/>
        <v/>
      </c>
      <c r="M93" s="37" t="str">
        <f t="shared" si="22"/>
        <v/>
      </c>
      <c r="N93" s="37" t="e">
        <f>+IF(OR(H93=0,H93="",#REF!=0,#REF!=""),"",((#REF!-H93)/H93*100))</f>
        <v>#REF!</v>
      </c>
      <c r="O93" s="37" t="e">
        <f>+IF(OR(E93=0,E93="",#REF!=0,#REF!=""),"",(#REF!-E93)/E93*100)</f>
        <v>#REF!</v>
      </c>
      <c r="P93" s="37" t="str">
        <f t="shared" si="23"/>
        <v/>
      </c>
      <c r="X93" s="4"/>
    </row>
    <row r="94" spans="2:24" ht="20.25" customHeight="1" x14ac:dyDescent="0.25">
      <c r="B94" s="15">
        <v>9</v>
      </c>
      <c r="C94" s="16">
        <f t="shared" si="24"/>
        <v>0</v>
      </c>
      <c r="D94" s="17"/>
      <c r="E94" s="37" t="str">
        <f t="shared" si="15"/>
        <v/>
      </c>
      <c r="F94" s="37" t="str">
        <f t="shared" si="16"/>
        <v/>
      </c>
      <c r="G94" s="37" t="str">
        <f t="shared" si="17"/>
        <v/>
      </c>
      <c r="H94" s="37" t="str">
        <f t="shared" si="18"/>
        <v/>
      </c>
      <c r="I94" s="37" t="str">
        <f t="shared" si="19"/>
        <v/>
      </c>
      <c r="J94" s="37" t="str">
        <f t="shared" si="19"/>
        <v/>
      </c>
      <c r="K94" s="37" t="str">
        <f t="shared" si="20"/>
        <v/>
      </c>
      <c r="L94" s="37" t="str">
        <f t="shared" si="21"/>
        <v/>
      </c>
      <c r="M94" s="37" t="str">
        <f t="shared" si="22"/>
        <v/>
      </c>
      <c r="N94" s="37" t="e">
        <f>+IF(OR(H94=0,H94="",#REF!=0,#REF!=""),"",((#REF!-H94)/H94*100))</f>
        <v>#REF!</v>
      </c>
      <c r="O94" s="37" t="e">
        <f>+IF(OR(E94=0,E94="",#REF!=0,#REF!=""),"",(#REF!-E94)/E94*100)</f>
        <v>#REF!</v>
      </c>
      <c r="P94" s="37" t="str">
        <f t="shared" si="23"/>
        <v/>
      </c>
      <c r="X94" s="4"/>
    </row>
    <row r="95" spans="2:24" ht="20.25" customHeight="1" x14ac:dyDescent="0.25">
      <c r="B95" s="15">
        <v>10</v>
      </c>
      <c r="C95" s="16">
        <f t="shared" si="24"/>
        <v>0</v>
      </c>
      <c r="D95" s="17"/>
      <c r="E95" s="37" t="str">
        <f t="shared" si="15"/>
        <v/>
      </c>
      <c r="F95" s="37" t="str">
        <f t="shared" si="16"/>
        <v/>
      </c>
      <c r="G95" s="37" t="str">
        <f t="shared" si="17"/>
        <v/>
      </c>
      <c r="H95" s="37" t="str">
        <f t="shared" si="18"/>
        <v/>
      </c>
      <c r="I95" s="37" t="str">
        <f t="shared" si="19"/>
        <v/>
      </c>
      <c r="J95" s="37" t="str">
        <f t="shared" si="19"/>
        <v/>
      </c>
      <c r="K95" s="37" t="str">
        <f t="shared" si="20"/>
        <v/>
      </c>
      <c r="L95" s="37" t="str">
        <f t="shared" si="21"/>
        <v/>
      </c>
      <c r="M95" s="37" t="str">
        <f t="shared" si="22"/>
        <v/>
      </c>
      <c r="N95" s="37" t="e">
        <f>+IF(OR(H95=0,H95="",#REF!=0,#REF!=""),"",((#REF!-H95)/H95*100))</f>
        <v>#REF!</v>
      </c>
      <c r="O95" s="37" t="e">
        <f>+IF(OR(E95=0,E95="",#REF!=0,#REF!=""),"",(#REF!-E95)/E95*100)</f>
        <v>#REF!</v>
      </c>
      <c r="P95" s="37" t="str">
        <f t="shared" si="23"/>
        <v/>
      </c>
      <c r="X95" s="4"/>
    </row>
    <row r="96" spans="2:24" ht="20.25" customHeight="1" x14ac:dyDescent="0.25">
      <c r="B96" s="15">
        <v>11</v>
      </c>
      <c r="C96" s="16">
        <f t="shared" si="24"/>
        <v>0</v>
      </c>
      <c r="D96" s="17"/>
      <c r="E96" s="37" t="str">
        <f t="shared" si="15"/>
        <v/>
      </c>
      <c r="F96" s="37" t="str">
        <f t="shared" si="16"/>
        <v/>
      </c>
      <c r="G96" s="37" t="str">
        <f t="shared" si="17"/>
        <v/>
      </c>
      <c r="H96" s="37" t="str">
        <f t="shared" si="18"/>
        <v/>
      </c>
      <c r="I96" s="37" t="str">
        <f t="shared" si="19"/>
        <v/>
      </c>
      <c r="J96" s="37" t="str">
        <f t="shared" si="19"/>
        <v/>
      </c>
      <c r="K96" s="37" t="str">
        <f t="shared" si="20"/>
        <v/>
      </c>
      <c r="L96" s="37" t="str">
        <f t="shared" si="21"/>
        <v/>
      </c>
      <c r="M96" s="37" t="str">
        <f t="shared" si="22"/>
        <v/>
      </c>
      <c r="N96" s="37" t="e">
        <f>+IF(OR(H96=0,H96="",#REF!=0,#REF!=""),"",((#REF!-H96)/H96*100))</f>
        <v>#REF!</v>
      </c>
      <c r="O96" s="37" t="e">
        <f>+IF(OR(E96=0,E96="",#REF!=0,#REF!=""),"",(#REF!-E96)/E96*100)</f>
        <v>#REF!</v>
      </c>
      <c r="P96" s="37" t="str">
        <f t="shared" si="23"/>
        <v/>
      </c>
      <c r="X96" s="4"/>
    </row>
    <row r="97" spans="2:24" ht="20.25" customHeight="1" x14ac:dyDescent="0.25">
      <c r="B97" s="15">
        <v>12</v>
      </c>
      <c r="C97" s="16">
        <f t="shared" si="24"/>
        <v>0</v>
      </c>
      <c r="D97" s="17"/>
      <c r="E97" s="37" t="str">
        <f t="shared" si="15"/>
        <v/>
      </c>
      <c r="F97" s="37" t="str">
        <f t="shared" si="16"/>
        <v/>
      </c>
      <c r="G97" s="37" t="str">
        <f t="shared" si="17"/>
        <v/>
      </c>
      <c r="H97" s="37" t="str">
        <f t="shared" si="18"/>
        <v/>
      </c>
      <c r="I97" s="37" t="str">
        <f t="shared" si="19"/>
        <v/>
      </c>
      <c r="J97" s="37" t="str">
        <f t="shared" si="19"/>
        <v/>
      </c>
      <c r="K97" s="37" t="str">
        <f t="shared" si="20"/>
        <v/>
      </c>
      <c r="L97" s="37" t="str">
        <f t="shared" si="21"/>
        <v/>
      </c>
      <c r="M97" s="37" t="str">
        <f t="shared" si="22"/>
        <v/>
      </c>
      <c r="N97" s="37" t="e">
        <f>+IF(OR(H97=0,H97="",#REF!=0,#REF!=""),"",((#REF!-H97)/H97*100))</f>
        <v>#REF!</v>
      </c>
      <c r="O97" s="37" t="e">
        <f>+IF(OR(E97=0,E97="",#REF!=0,#REF!=""),"",(#REF!-E97)/E97*100)</f>
        <v>#REF!</v>
      </c>
      <c r="P97" s="37" t="str">
        <f t="shared" si="23"/>
        <v/>
      </c>
      <c r="X97" s="4"/>
    </row>
    <row r="98" spans="2:24" ht="20.25" customHeight="1" x14ac:dyDescent="0.25">
      <c r="B98" s="15">
        <v>13</v>
      </c>
      <c r="C98" s="16">
        <f t="shared" si="24"/>
        <v>0</v>
      </c>
      <c r="D98" s="17"/>
      <c r="E98" s="37" t="str">
        <f t="shared" si="15"/>
        <v/>
      </c>
      <c r="F98" s="37" t="str">
        <f t="shared" si="16"/>
        <v/>
      </c>
      <c r="G98" s="37" t="str">
        <f t="shared" si="17"/>
        <v/>
      </c>
      <c r="H98" s="37" t="str">
        <f t="shared" si="18"/>
        <v/>
      </c>
      <c r="I98" s="37" t="str">
        <f t="shared" si="19"/>
        <v/>
      </c>
      <c r="J98" s="37" t="str">
        <f t="shared" si="19"/>
        <v/>
      </c>
      <c r="K98" s="37" t="str">
        <f t="shared" si="20"/>
        <v/>
      </c>
      <c r="L98" s="37" t="str">
        <f t="shared" si="21"/>
        <v/>
      </c>
      <c r="M98" s="37" t="str">
        <f t="shared" si="22"/>
        <v/>
      </c>
      <c r="N98" s="37" t="e">
        <f>+IF(OR(H98=0,H98="",#REF!=0,#REF!=""),"",((#REF!-H98)/H98*100))</f>
        <v>#REF!</v>
      </c>
      <c r="O98" s="37" t="e">
        <f>+IF(OR(E98=0,E98="",#REF!=0,#REF!=""),"",(#REF!-E98)/E98*100)</f>
        <v>#REF!</v>
      </c>
      <c r="P98" s="37" t="str">
        <f t="shared" si="23"/>
        <v/>
      </c>
      <c r="X98" s="4"/>
    </row>
    <row r="99" spans="2:24" ht="20.25" customHeight="1" x14ac:dyDescent="0.25">
      <c r="B99" s="15">
        <v>14</v>
      </c>
      <c r="C99" s="16">
        <f t="shared" si="24"/>
        <v>0</v>
      </c>
      <c r="D99" s="17"/>
      <c r="E99" s="37" t="str">
        <f t="shared" si="15"/>
        <v/>
      </c>
      <c r="F99" s="37" t="str">
        <f t="shared" si="16"/>
        <v/>
      </c>
      <c r="G99" s="37" t="str">
        <f t="shared" si="17"/>
        <v/>
      </c>
      <c r="H99" s="37" t="str">
        <f t="shared" si="18"/>
        <v/>
      </c>
      <c r="I99" s="37" t="str">
        <f t="shared" si="19"/>
        <v/>
      </c>
      <c r="J99" s="37" t="str">
        <f t="shared" si="19"/>
        <v/>
      </c>
      <c r="K99" s="37" t="str">
        <f t="shared" si="20"/>
        <v/>
      </c>
      <c r="L99" s="37" t="str">
        <f t="shared" si="21"/>
        <v/>
      </c>
      <c r="M99" s="37" t="str">
        <f t="shared" si="22"/>
        <v/>
      </c>
      <c r="N99" s="37" t="e">
        <f>+IF(OR(H99=0,H99="",#REF!=0,#REF!=""),"",((#REF!-H99)/H99*100))</f>
        <v>#REF!</v>
      </c>
      <c r="O99" s="37" t="e">
        <f>+IF(OR(E99=0,E99="",#REF!=0,#REF!=""),"",(#REF!-E99)/E99*100)</f>
        <v>#REF!</v>
      </c>
      <c r="P99" s="37" t="str">
        <f t="shared" si="23"/>
        <v/>
      </c>
      <c r="X99" s="4"/>
    </row>
    <row r="100" spans="2:24" ht="20.25" customHeight="1" x14ac:dyDescent="0.25">
      <c r="B100" s="15">
        <v>15</v>
      </c>
      <c r="C100" s="16">
        <f t="shared" si="24"/>
        <v>0</v>
      </c>
      <c r="D100" s="17"/>
      <c r="E100" s="37" t="str">
        <f t="shared" si="15"/>
        <v/>
      </c>
      <c r="F100" s="37" t="str">
        <f t="shared" si="16"/>
        <v/>
      </c>
      <c r="G100" s="37" t="str">
        <f t="shared" si="17"/>
        <v/>
      </c>
      <c r="H100" s="37" t="str">
        <f t="shared" si="18"/>
        <v/>
      </c>
      <c r="I100" s="37" t="str">
        <f t="shared" si="19"/>
        <v/>
      </c>
      <c r="J100" s="37" t="str">
        <f t="shared" si="19"/>
        <v/>
      </c>
      <c r="K100" s="37" t="str">
        <f t="shared" si="20"/>
        <v/>
      </c>
      <c r="L100" s="37" t="str">
        <f t="shared" si="21"/>
        <v/>
      </c>
      <c r="M100" s="37" t="str">
        <f t="shared" si="22"/>
        <v/>
      </c>
      <c r="N100" s="37" t="e">
        <f>+IF(OR(H100=0,H100="",#REF!=0,#REF!=""),"",((#REF!-H100)/H100*100))</f>
        <v>#REF!</v>
      </c>
      <c r="O100" s="37" t="e">
        <f>+IF(OR(E100=0,E100="",#REF!=0,#REF!=""),"",(#REF!-E100)/E100*100)</f>
        <v>#REF!</v>
      </c>
      <c r="P100" s="37" t="str">
        <f t="shared" si="23"/>
        <v/>
      </c>
      <c r="X100" s="4"/>
    </row>
    <row r="101" spans="2:24" ht="20.25" customHeight="1" x14ac:dyDescent="0.25">
      <c r="B101" s="15">
        <v>16</v>
      </c>
      <c r="C101" s="16">
        <f t="shared" si="24"/>
        <v>0</v>
      </c>
      <c r="D101" s="17"/>
      <c r="E101" s="37" t="str">
        <f t="shared" si="15"/>
        <v/>
      </c>
      <c r="F101" s="37" t="str">
        <f t="shared" si="16"/>
        <v/>
      </c>
      <c r="G101" s="37" t="str">
        <f t="shared" si="17"/>
        <v/>
      </c>
      <c r="H101" s="37" t="str">
        <f t="shared" si="18"/>
        <v/>
      </c>
      <c r="I101" s="37" t="str">
        <f t="shared" si="19"/>
        <v/>
      </c>
      <c r="J101" s="37" t="str">
        <f t="shared" si="19"/>
        <v/>
      </c>
      <c r="K101" s="37" t="str">
        <f t="shared" si="20"/>
        <v/>
      </c>
      <c r="L101" s="37" t="str">
        <f t="shared" si="21"/>
        <v/>
      </c>
      <c r="M101" s="37" t="str">
        <f t="shared" si="22"/>
        <v/>
      </c>
      <c r="N101" s="37" t="e">
        <f>+IF(OR(H101=0,H101="",#REF!=0,#REF!=""),"",((#REF!-H101)/H101*100))</f>
        <v>#REF!</v>
      </c>
      <c r="O101" s="37" t="e">
        <f>+IF(OR(E101=0,E101="",#REF!=0,#REF!=""),"",(#REF!-E101)/E101*100)</f>
        <v>#REF!</v>
      </c>
      <c r="P101" s="37" t="str">
        <f t="shared" si="23"/>
        <v/>
      </c>
      <c r="X101" s="4"/>
    </row>
    <row r="102" spans="2:24" ht="20.25" customHeight="1" x14ac:dyDescent="0.25">
      <c r="B102" s="15">
        <v>17</v>
      </c>
      <c r="C102" s="16">
        <f t="shared" si="24"/>
        <v>0</v>
      </c>
      <c r="D102" s="17"/>
      <c r="E102" s="37" t="str">
        <f t="shared" si="15"/>
        <v/>
      </c>
      <c r="F102" s="37" t="str">
        <f t="shared" si="16"/>
        <v/>
      </c>
      <c r="G102" s="37" t="str">
        <f t="shared" si="17"/>
        <v/>
      </c>
      <c r="H102" s="37" t="str">
        <f t="shared" si="18"/>
        <v/>
      </c>
      <c r="I102" s="37" t="str">
        <f t="shared" ref="I102:J102" si="25">IF(OR(I35=0,I35=""),"",(P35/I35))</f>
        <v/>
      </c>
      <c r="J102" s="37" t="str">
        <f t="shared" si="25"/>
        <v/>
      </c>
      <c r="K102" s="37" t="str">
        <f t="shared" si="20"/>
        <v/>
      </c>
      <c r="L102" s="37" t="str">
        <f t="shared" si="21"/>
        <v/>
      </c>
      <c r="M102" s="37" t="str">
        <f t="shared" si="22"/>
        <v/>
      </c>
      <c r="N102" s="37" t="e">
        <f>+IF(OR(H102=0,H102="",#REF!=0,#REF!=""),"",((#REF!-H102)/H102*100))</f>
        <v>#REF!</v>
      </c>
      <c r="O102" s="37" t="e">
        <f>+IF(OR(E102=0,E102="",#REF!=0,#REF!=""),"",(#REF!-E102)/E102*100)</f>
        <v>#REF!</v>
      </c>
      <c r="P102" s="37" t="str">
        <f t="shared" si="23"/>
        <v/>
      </c>
      <c r="X102" s="4"/>
    </row>
    <row r="103" spans="2:24" ht="20.25" customHeight="1" x14ac:dyDescent="0.25">
      <c r="B103" s="15">
        <v>18</v>
      </c>
      <c r="C103" s="16">
        <f t="shared" si="24"/>
        <v>0</v>
      </c>
      <c r="D103" s="17"/>
      <c r="E103" s="37" t="str">
        <f t="shared" si="15"/>
        <v/>
      </c>
      <c r="F103" s="37" t="str">
        <f t="shared" si="16"/>
        <v/>
      </c>
      <c r="G103" s="37" t="str">
        <f t="shared" si="17"/>
        <v/>
      </c>
      <c r="H103" s="37" t="str">
        <f t="shared" si="18"/>
        <v/>
      </c>
      <c r="I103" s="37" t="str">
        <f t="shared" ref="I103:J110" si="26">IF(OR(I36=0,I36=""),"",(P36/I36))</f>
        <v/>
      </c>
      <c r="J103" s="37" t="str">
        <f t="shared" si="26"/>
        <v/>
      </c>
      <c r="K103" s="37" t="str">
        <f t="shared" si="20"/>
        <v/>
      </c>
      <c r="L103" s="37" t="str">
        <f t="shared" si="21"/>
        <v/>
      </c>
      <c r="M103" s="37" t="str">
        <f t="shared" si="22"/>
        <v/>
      </c>
      <c r="N103" s="37" t="e">
        <f>+IF(OR(H103=0,H103="",#REF!=0,#REF!=""),"",((#REF!-H103)/H103*100))</f>
        <v>#REF!</v>
      </c>
      <c r="O103" s="37" t="e">
        <f>+IF(OR(E103=0,E103="",#REF!=0,#REF!=""),"",(#REF!-E103)/E103*100)</f>
        <v>#REF!</v>
      </c>
      <c r="P103" s="37" t="str">
        <f t="shared" si="23"/>
        <v/>
      </c>
      <c r="X103" s="44"/>
    </row>
    <row r="104" spans="2:24" ht="20.25" customHeight="1" x14ac:dyDescent="0.25">
      <c r="B104" s="15">
        <v>19</v>
      </c>
      <c r="C104" s="16">
        <f t="shared" si="24"/>
        <v>0</v>
      </c>
      <c r="D104" s="17"/>
      <c r="E104" s="37" t="str">
        <f t="shared" si="15"/>
        <v/>
      </c>
      <c r="F104" s="37" t="str">
        <f t="shared" si="16"/>
        <v/>
      </c>
      <c r="G104" s="37" t="str">
        <f t="shared" si="17"/>
        <v/>
      </c>
      <c r="H104" s="37" t="str">
        <f t="shared" si="18"/>
        <v/>
      </c>
      <c r="I104" s="37" t="str">
        <f t="shared" si="26"/>
        <v/>
      </c>
      <c r="J104" s="37" t="str">
        <f t="shared" si="26"/>
        <v/>
      </c>
      <c r="K104" s="37" t="str">
        <f t="shared" si="20"/>
        <v/>
      </c>
      <c r="L104" s="37" t="str">
        <f t="shared" si="21"/>
        <v/>
      </c>
      <c r="M104" s="37" t="str">
        <f t="shared" si="22"/>
        <v/>
      </c>
      <c r="N104" s="37" t="e">
        <f>+IF(OR(H104=0,H104="",#REF!=0,#REF!=""),"",((#REF!-H104)/H104*100))</f>
        <v>#REF!</v>
      </c>
      <c r="O104" s="37" t="e">
        <f>+IF(OR(E104=0,E104="",#REF!=0,#REF!=""),"",(#REF!-E104)/E104*100)</f>
        <v>#REF!</v>
      </c>
      <c r="P104" s="37" t="str">
        <f t="shared" si="23"/>
        <v/>
      </c>
      <c r="X104" s="44"/>
    </row>
    <row r="105" spans="2:24" ht="20.25" customHeight="1" x14ac:dyDescent="0.25">
      <c r="B105" s="15">
        <v>20</v>
      </c>
      <c r="C105" s="16">
        <f t="shared" si="24"/>
        <v>0</v>
      </c>
      <c r="D105" s="17"/>
      <c r="E105" s="37" t="str">
        <f t="shared" si="15"/>
        <v/>
      </c>
      <c r="F105" s="37" t="str">
        <f t="shared" si="16"/>
        <v/>
      </c>
      <c r="G105" s="37" t="str">
        <f t="shared" si="17"/>
        <v/>
      </c>
      <c r="H105" s="37" t="str">
        <f t="shared" si="18"/>
        <v/>
      </c>
      <c r="I105" s="37" t="str">
        <f t="shared" si="26"/>
        <v/>
      </c>
      <c r="J105" s="37" t="str">
        <f t="shared" si="26"/>
        <v/>
      </c>
      <c r="K105" s="37" t="str">
        <f t="shared" si="20"/>
        <v/>
      </c>
      <c r="L105" s="37" t="str">
        <f t="shared" si="21"/>
        <v/>
      </c>
      <c r="M105" s="37" t="str">
        <f t="shared" si="22"/>
        <v/>
      </c>
      <c r="N105" s="37" t="e">
        <f>+IF(OR(H105=0,H105="",#REF!=0,#REF!=""),"",((#REF!-H105)/H105*100))</f>
        <v>#REF!</v>
      </c>
      <c r="O105" s="37" t="e">
        <f>+IF(OR(E105=0,E105="",#REF!=0,#REF!=""),"",(#REF!-E105)/E105*100)</f>
        <v>#REF!</v>
      </c>
      <c r="P105" s="37" t="str">
        <f t="shared" si="23"/>
        <v/>
      </c>
      <c r="X105" s="44"/>
    </row>
    <row r="106" spans="2:24" ht="20.25" customHeight="1" x14ac:dyDescent="0.25">
      <c r="B106" s="15">
        <v>21</v>
      </c>
      <c r="C106" s="16">
        <f t="shared" si="24"/>
        <v>0</v>
      </c>
      <c r="D106" s="17"/>
      <c r="E106" s="37" t="str">
        <f t="shared" si="15"/>
        <v/>
      </c>
      <c r="F106" s="37" t="str">
        <f t="shared" si="16"/>
        <v/>
      </c>
      <c r="G106" s="37" t="str">
        <f t="shared" si="17"/>
        <v/>
      </c>
      <c r="H106" s="37" t="str">
        <f t="shared" si="18"/>
        <v/>
      </c>
      <c r="I106" s="37" t="str">
        <f t="shared" si="26"/>
        <v/>
      </c>
      <c r="J106" s="37" t="str">
        <f t="shared" si="26"/>
        <v/>
      </c>
      <c r="K106" s="37" t="str">
        <f t="shared" si="20"/>
        <v/>
      </c>
      <c r="L106" s="37" t="str">
        <f t="shared" si="21"/>
        <v/>
      </c>
      <c r="M106" s="37" t="str">
        <f t="shared" si="22"/>
        <v/>
      </c>
      <c r="N106" s="37" t="e">
        <f>+IF(OR(H106=0,H106="",#REF!=0,#REF!=""),"",((#REF!-H106)/H106*100))</f>
        <v>#REF!</v>
      </c>
      <c r="O106" s="37" t="e">
        <f>+IF(OR(E106=0,E106="",#REF!=0,#REF!=""),"",(#REF!-E106)/E106*100)</f>
        <v>#REF!</v>
      </c>
      <c r="P106" s="37" t="str">
        <f t="shared" si="23"/>
        <v/>
      </c>
      <c r="X106" s="44"/>
    </row>
    <row r="107" spans="2:24" ht="20.25" customHeight="1" x14ac:dyDescent="0.25">
      <c r="B107" s="15">
        <v>22</v>
      </c>
      <c r="C107" s="16">
        <f t="shared" si="24"/>
        <v>0</v>
      </c>
      <c r="D107" s="17"/>
      <c r="E107" s="37" t="str">
        <f t="shared" si="15"/>
        <v/>
      </c>
      <c r="F107" s="37" t="str">
        <f t="shared" si="16"/>
        <v/>
      </c>
      <c r="G107" s="37" t="str">
        <f t="shared" si="17"/>
        <v/>
      </c>
      <c r="H107" s="37" t="str">
        <f t="shared" si="18"/>
        <v/>
      </c>
      <c r="I107" s="37" t="str">
        <f t="shared" si="26"/>
        <v/>
      </c>
      <c r="J107" s="37" t="str">
        <f t="shared" si="26"/>
        <v/>
      </c>
      <c r="K107" s="37" t="str">
        <f t="shared" si="20"/>
        <v/>
      </c>
      <c r="L107" s="37" t="str">
        <f t="shared" si="21"/>
        <v/>
      </c>
      <c r="M107" s="37" t="str">
        <f t="shared" si="22"/>
        <v/>
      </c>
      <c r="N107" s="37" t="e">
        <f>+IF(OR(H107=0,H107="",#REF!=0,#REF!=""),"",((#REF!-H107)/H107*100))</f>
        <v>#REF!</v>
      </c>
      <c r="O107" s="37" t="e">
        <f>+IF(OR(E107=0,E107="",#REF!=0,#REF!=""),"",(#REF!-E107)/E107*100)</f>
        <v>#REF!</v>
      </c>
      <c r="P107" s="37" t="str">
        <f t="shared" si="23"/>
        <v/>
      </c>
      <c r="X107" s="44"/>
    </row>
    <row r="108" spans="2:24" ht="20.25" customHeight="1" x14ac:dyDescent="0.25">
      <c r="B108" s="15">
        <v>23</v>
      </c>
      <c r="C108" s="16">
        <f t="shared" si="24"/>
        <v>0</v>
      </c>
      <c r="D108" s="17"/>
      <c r="E108" s="37" t="str">
        <f t="shared" si="15"/>
        <v/>
      </c>
      <c r="F108" s="37" t="str">
        <f t="shared" si="16"/>
        <v/>
      </c>
      <c r="G108" s="37" t="str">
        <f t="shared" si="17"/>
        <v/>
      </c>
      <c r="H108" s="37" t="str">
        <f t="shared" si="18"/>
        <v/>
      </c>
      <c r="I108" s="37" t="str">
        <f t="shared" si="26"/>
        <v/>
      </c>
      <c r="J108" s="37" t="str">
        <f t="shared" si="26"/>
        <v/>
      </c>
      <c r="K108" s="37" t="str">
        <f t="shared" si="20"/>
        <v/>
      </c>
      <c r="L108" s="37" t="str">
        <f t="shared" si="21"/>
        <v/>
      </c>
      <c r="M108" s="37" t="str">
        <f t="shared" si="22"/>
        <v/>
      </c>
      <c r="N108" s="37" t="e">
        <f>+IF(OR(H108=0,H108="",#REF!=0,#REF!=""),"",((#REF!-H108)/H108*100))</f>
        <v>#REF!</v>
      </c>
      <c r="O108" s="37" t="e">
        <f>+IF(OR(E108=0,E108="",#REF!=0,#REF!=""),"",(#REF!-E108)/E108*100)</f>
        <v>#REF!</v>
      </c>
      <c r="P108" s="37" t="str">
        <f t="shared" si="23"/>
        <v/>
      </c>
      <c r="X108" s="44"/>
    </row>
    <row r="109" spans="2:24" ht="20.25" customHeight="1" x14ac:dyDescent="0.25">
      <c r="B109" s="15">
        <v>24</v>
      </c>
      <c r="C109" s="16">
        <f t="shared" si="24"/>
        <v>0</v>
      </c>
      <c r="D109" s="17"/>
      <c r="E109" s="37" t="str">
        <f t="shared" si="15"/>
        <v/>
      </c>
      <c r="F109" s="37" t="str">
        <f t="shared" si="16"/>
        <v/>
      </c>
      <c r="G109" s="37" t="str">
        <f t="shared" si="17"/>
        <v/>
      </c>
      <c r="H109" s="37" t="str">
        <f t="shared" si="18"/>
        <v/>
      </c>
      <c r="I109" s="37" t="str">
        <f t="shared" si="26"/>
        <v/>
      </c>
      <c r="J109" s="37" t="str">
        <f t="shared" si="26"/>
        <v/>
      </c>
      <c r="K109" s="37" t="str">
        <f t="shared" si="20"/>
        <v/>
      </c>
      <c r="L109" s="37" t="str">
        <f t="shared" si="21"/>
        <v/>
      </c>
      <c r="M109" s="37" t="str">
        <f t="shared" si="22"/>
        <v/>
      </c>
      <c r="N109" s="37" t="e">
        <f>+IF(OR(H109=0,H109="",#REF!=0,#REF!=""),"",((#REF!-H109)/H109*100))</f>
        <v>#REF!</v>
      </c>
      <c r="O109" s="37" t="e">
        <f>+IF(OR(E109=0,E109="",#REF!=0,#REF!=""),"",(#REF!-E109)/E109*100)</f>
        <v>#REF!</v>
      </c>
      <c r="P109" s="37" t="str">
        <f t="shared" si="23"/>
        <v/>
      </c>
      <c r="X109" s="44"/>
    </row>
    <row r="110" spans="2:24" ht="20.25" customHeight="1" x14ac:dyDescent="0.25">
      <c r="B110" s="15">
        <v>25</v>
      </c>
      <c r="C110" s="16">
        <f t="shared" si="24"/>
        <v>0</v>
      </c>
      <c r="D110" s="17"/>
      <c r="E110" s="37" t="str">
        <f t="shared" si="15"/>
        <v/>
      </c>
      <c r="F110" s="37" t="str">
        <f t="shared" si="16"/>
        <v/>
      </c>
      <c r="G110" s="37" t="str">
        <f t="shared" si="17"/>
        <v/>
      </c>
      <c r="H110" s="37" t="str">
        <f t="shared" si="18"/>
        <v/>
      </c>
      <c r="I110" s="37" t="str">
        <f t="shared" si="26"/>
        <v/>
      </c>
      <c r="J110" s="37" t="str">
        <f t="shared" si="26"/>
        <v/>
      </c>
      <c r="K110" s="37" t="str">
        <f t="shared" si="20"/>
        <v/>
      </c>
      <c r="L110" s="37" t="str">
        <f t="shared" si="21"/>
        <v/>
      </c>
      <c r="M110" s="37" t="str">
        <f t="shared" si="22"/>
        <v/>
      </c>
      <c r="N110" s="37" t="e">
        <f>+IF(OR(H110=0,H110="",#REF!=0,#REF!=""),"",((#REF!-H110)/H110*100))</f>
        <v>#REF!</v>
      </c>
      <c r="O110" s="37" t="e">
        <f>+IF(OR(E110=0,E110="",#REF!=0,#REF!=""),"",(#REF!-E110)/E110*100)</f>
        <v>#REF!</v>
      </c>
      <c r="P110" s="37" t="str">
        <f t="shared" si="23"/>
        <v/>
      </c>
      <c r="X110" s="44"/>
    </row>
    <row r="111" spans="2:24" ht="20.25" customHeight="1" x14ac:dyDescent="0.25">
      <c r="B111" s="19"/>
      <c r="C111" s="20"/>
      <c r="D111" s="20"/>
      <c r="E111" s="39"/>
      <c r="F111" s="39"/>
      <c r="G111" s="39"/>
      <c r="H111" s="39"/>
      <c r="I111" s="39"/>
      <c r="J111" s="39"/>
      <c r="K111" s="45"/>
      <c r="L111" s="45"/>
      <c r="M111" s="45"/>
      <c r="N111" s="45"/>
      <c r="O111" s="45"/>
      <c r="P111" s="45"/>
      <c r="X111" s="44"/>
    </row>
    <row r="112" spans="2:24" ht="18" x14ac:dyDescent="0.2">
      <c r="B112" s="125" t="s">
        <v>120</v>
      </c>
      <c r="C112" s="126"/>
      <c r="D112" s="126"/>
      <c r="E112" s="23"/>
      <c r="F112" s="23"/>
      <c r="G112" s="23"/>
      <c r="H112" s="23"/>
      <c r="I112" s="23"/>
      <c r="J112" s="23"/>
      <c r="K112" s="45"/>
      <c r="L112" s="45"/>
      <c r="M112" s="45"/>
      <c r="N112" s="45"/>
      <c r="O112" s="45"/>
      <c r="P112" s="45"/>
      <c r="Q112" s="23"/>
      <c r="R112" s="23"/>
      <c r="S112" s="23"/>
      <c r="T112" s="23"/>
      <c r="U112" s="23"/>
      <c r="V112" s="23"/>
      <c r="W112" s="23"/>
      <c r="X112" s="46"/>
    </row>
    <row r="114" spans="2:10" s="107" customFormat="1" ht="15.6" customHeight="1" x14ac:dyDescent="0.2">
      <c r="B114" s="123" t="s">
        <v>124</v>
      </c>
      <c r="C114" s="123"/>
      <c r="D114" s="123"/>
      <c r="E114" s="123"/>
      <c r="F114" s="123"/>
      <c r="G114" s="123"/>
      <c r="H114" s="123"/>
      <c r="I114" s="123"/>
      <c r="J114" s="123"/>
    </row>
    <row r="115" spans="2:10" s="107" customFormat="1" ht="14.45" customHeight="1" x14ac:dyDescent="0.2">
      <c r="B115" s="123"/>
      <c r="C115" s="123"/>
      <c r="D115" s="123"/>
      <c r="E115" s="123"/>
      <c r="F115" s="123"/>
      <c r="G115" s="123"/>
      <c r="H115" s="123"/>
      <c r="I115" s="123"/>
      <c r="J115" s="123"/>
    </row>
    <row r="116" spans="2:10" ht="15" x14ac:dyDescent="0.25">
      <c r="B116" s="106"/>
      <c r="C116" s="106"/>
      <c r="D116" s="106"/>
      <c r="E116" s="106"/>
      <c r="F116" s="106"/>
      <c r="G116" s="106"/>
      <c r="H116" s="106"/>
      <c r="I116" s="106"/>
      <c r="J116" s="106"/>
    </row>
    <row r="117" spans="2:10" ht="17.100000000000001" customHeight="1" x14ac:dyDescent="0.25">
      <c r="B117" s="121" t="s">
        <v>129</v>
      </c>
      <c r="C117" s="121"/>
      <c r="D117" s="121"/>
      <c r="E117" s="121"/>
      <c r="F117" s="121"/>
      <c r="G117" s="121"/>
      <c r="H117" s="121"/>
      <c r="I117" s="106"/>
      <c r="J117" s="106"/>
    </row>
    <row r="118" spans="2:10" ht="15" x14ac:dyDescent="0.25">
      <c r="B118" s="106"/>
      <c r="C118" s="106"/>
      <c r="D118" s="106"/>
      <c r="E118" s="106"/>
      <c r="F118" s="106"/>
      <c r="G118" s="106"/>
      <c r="H118" s="106"/>
      <c r="I118" s="106"/>
      <c r="J118" s="106"/>
    </row>
  </sheetData>
  <mergeCells count="34">
    <mergeCell ref="D13:F13"/>
    <mergeCell ref="D14:F14"/>
    <mergeCell ref="B117:H117"/>
    <mergeCell ref="B1:Q1"/>
    <mergeCell ref="D10:F10"/>
    <mergeCell ref="D11:F11"/>
    <mergeCell ref="D12:F12"/>
    <mergeCell ref="B114:J115"/>
    <mergeCell ref="D8:I8"/>
    <mergeCell ref="B112:D112"/>
    <mergeCell ref="D4:I4"/>
    <mergeCell ref="D5:I5"/>
    <mergeCell ref="D6:I6"/>
    <mergeCell ref="D7:I7"/>
    <mergeCell ref="B10:C10"/>
    <mergeCell ref="B11:C11"/>
    <mergeCell ref="B12:C12"/>
    <mergeCell ref="B13:C13"/>
    <mergeCell ref="B14:C14"/>
    <mergeCell ref="B16:B17"/>
    <mergeCell ref="C16:C17"/>
    <mergeCell ref="D16:D17"/>
    <mergeCell ref="E16:J16"/>
    <mergeCell ref="K16:Q16"/>
    <mergeCell ref="B48:B49"/>
    <mergeCell ref="C48:C49"/>
    <mergeCell ref="D48:D49"/>
    <mergeCell ref="E48:I48"/>
    <mergeCell ref="J48:P48"/>
    <mergeCell ref="B83:B84"/>
    <mergeCell ref="C83:C84"/>
    <mergeCell ref="D83:D84"/>
    <mergeCell ref="E83:J83"/>
    <mergeCell ref="K83:P83"/>
  </mergeCells>
  <printOptions horizontalCentered="1" verticalCentered="1"/>
  <pageMargins left="0.16" right="0.17" top="0.35" bottom="0.4" header="0" footer="0"/>
  <pageSetup scale="38" firstPageNumber="0" orientation="landscape" r:id="rId1"/>
  <headerFooter alignWithMargins="0">
    <oddHeader>&amp;L&amp;F&amp;C&amp;D&amp;R&amp;A</oddHeader>
    <oddFooter>&amp;L&amp;Z&amp;R&amp;14&amp;P</oddFooter>
  </headerFooter>
  <rowBreaks count="1" manualBreakCount="1">
    <brk id="45" min="1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49"/>
  <sheetViews>
    <sheetView topLeftCell="A7" zoomScale="90" zoomScaleNormal="90" zoomScaleSheetLayoutView="90" workbookViewId="0">
      <selection activeCell="B12" sqref="B12:N12"/>
    </sheetView>
  </sheetViews>
  <sheetFormatPr baseColWidth="10" defaultColWidth="11.42578125" defaultRowHeight="12.75" x14ac:dyDescent="0.2"/>
  <cols>
    <col min="1" max="1" width="2.42578125" style="47" customWidth="1"/>
    <col min="2" max="2" width="7" style="47" customWidth="1"/>
    <col min="3" max="3" width="49.42578125" style="47" customWidth="1"/>
    <col min="4" max="4" width="13.42578125" style="47" customWidth="1"/>
    <col min="5" max="5" width="34.42578125" style="47" customWidth="1"/>
    <col min="6" max="11" width="24.140625" style="47" customWidth="1"/>
    <col min="12" max="16384" width="11.42578125" style="47"/>
  </cols>
  <sheetData>
    <row r="1" spans="2:26" s="1" customFormat="1" ht="55.5" customHeight="1" x14ac:dyDescent="0.25">
      <c r="B1" s="122" t="s">
        <v>145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4"/>
      <c r="U1" s="5"/>
      <c r="V1" s="5"/>
      <c r="W1" s="5"/>
      <c r="X1" s="5"/>
      <c r="Y1" s="6"/>
      <c r="Z1" s="6"/>
    </row>
    <row r="3" spans="2:26" ht="21.75" x14ac:dyDescent="0.2">
      <c r="B3" s="53" t="s">
        <v>131</v>
      </c>
      <c r="C3" s="52"/>
      <c r="D3" s="52"/>
      <c r="E3" s="52"/>
      <c r="F3" s="52"/>
      <c r="G3" s="52"/>
      <c r="H3" s="52"/>
      <c r="I3" s="52"/>
      <c r="J3" s="52"/>
      <c r="K3" s="52"/>
    </row>
    <row r="4" spans="2:26" ht="21.75" x14ac:dyDescent="0.2">
      <c r="B4" s="53"/>
      <c r="C4" s="52"/>
      <c r="D4" s="52"/>
      <c r="E4" s="52"/>
      <c r="F4" s="52"/>
      <c r="G4" s="52"/>
      <c r="H4" s="52"/>
      <c r="I4" s="52"/>
      <c r="J4" s="52"/>
      <c r="K4" s="52"/>
    </row>
    <row r="5" spans="2:26" ht="19.5" x14ac:dyDescent="0.2">
      <c r="B5" s="59"/>
      <c r="C5" s="58" t="s">
        <v>61</v>
      </c>
      <c r="D5" s="124"/>
      <c r="E5" s="124"/>
      <c r="F5" s="124"/>
      <c r="G5" s="124"/>
      <c r="H5" s="124"/>
      <c r="I5" s="124"/>
      <c r="J5" s="124"/>
      <c r="K5" s="124"/>
    </row>
    <row r="6" spans="2:26" ht="19.5" x14ac:dyDescent="0.2">
      <c r="B6" s="59"/>
      <c r="C6" s="58" t="s">
        <v>60</v>
      </c>
      <c r="D6" s="127"/>
      <c r="E6" s="128"/>
      <c r="F6" s="128"/>
      <c r="G6" s="128"/>
      <c r="H6" s="128"/>
      <c r="I6" s="128"/>
      <c r="J6" s="128"/>
      <c r="K6" s="129"/>
    </row>
    <row r="7" spans="2:26" ht="19.5" x14ac:dyDescent="0.2">
      <c r="B7" s="59"/>
      <c r="C7" s="58" t="s">
        <v>59</v>
      </c>
      <c r="D7" s="124"/>
      <c r="E7" s="124"/>
      <c r="F7" s="124"/>
      <c r="G7" s="124"/>
      <c r="H7" s="124"/>
      <c r="I7" s="124"/>
      <c r="J7" s="124"/>
      <c r="K7" s="124"/>
    </row>
    <row r="8" spans="2:26" ht="19.5" x14ac:dyDescent="0.2">
      <c r="B8" s="59"/>
      <c r="C8" s="58" t="s">
        <v>58</v>
      </c>
      <c r="D8" s="124"/>
      <c r="E8" s="124"/>
      <c r="F8" s="124"/>
      <c r="G8" s="124"/>
      <c r="H8" s="124"/>
      <c r="I8" s="124"/>
      <c r="J8" s="124"/>
      <c r="K8" s="124"/>
    </row>
    <row r="9" spans="2:26" ht="31.5" x14ac:dyDescent="0.2">
      <c r="B9" s="59"/>
      <c r="C9" s="58" t="s">
        <v>57</v>
      </c>
      <c r="D9" s="124"/>
      <c r="E9" s="124"/>
      <c r="F9" s="124"/>
      <c r="G9" s="124"/>
      <c r="H9" s="124"/>
      <c r="I9" s="124"/>
      <c r="J9" s="124"/>
      <c r="K9" s="124"/>
    </row>
    <row r="10" spans="2:26" ht="11.25" customHeight="1" x14ac:dyDescent="0.2"/>
    <row r="11" spans="2:26" ht="23.25" x14ac:dyDescent="0.35">
      <c r="B11" s="57" t="s">
        <v>56</v>
      </c>
      <c r="C11" s="57"/>
      <c r="D11" s="57"/>
      <c r="E11" s="57"/>
      <c r="F11" s="57"/>
      <c r="G11" s="57"/>
      <c r="H11" s="57"/>
      <c r="I11" s="57"/>
      <c r="J11" s="57"/>
      <c r="K11" s="57"/>
      <c r="L11" s="56"/>
      <c r="M11" s="56"/>
      <c r="N11" s="56"/>
    </row>
    <row r="12" spans="2:26" ht="27" customHeight="1" x14ac:dyDescent="0.2">
      <c r="B12" s="130" t="str">
        <f>IF(D6=0,"Los datos únicamente deben de referirise al producto nacional similar al importado objeto de examen: ","Los datos únicamente deben de referirise al producto objeto de investigación: "&amp;D6)</f>
        <v xml:space="preserve">Los datos únicamente deben de referirise al producto nacional similar al importado objeto de examen: 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2:26" ht="27" customHeight="1" x14ac:dyDescent="0.2">
      <c r="B13" s="55"/>
    </row>
    <row r="14" spans="2:26" ht="15" x14ac:dyDescent="0.2">
      <c r="F14" s="51" t="s">
        <v>8</v>
      </c>
      <c r="G14" s="51" t="s">
        <v>9</v>
      </c>
      <c r="H14" s="51" t="s">
        <v>10</v>
      </c>
      <c r="I14" s="51" t="s">
        <v>11</v>
      </c>
      <c r="J14" s="51" t="s">
        <v>12</v>
      </c>
      <c r="K14" s="51" t="s">
        <v>13</v>
      </c>
    </row>
    <row r="15" spans="2:26" ht="30" x14ac:dyDescent="0.2">
      <c r="E15" s="51" t="s">
        <v>55</v>
      </c>
      <c r="F15" s="54"/>
      <c r="G15" s="54"/>
      <c r="H15" s="54"/>
      <c r="I15" s="54"/>
      <c r="J15" s="54"/>
      <c r="K15" s="54"/>
    </row>
    <row r="16" spans="2:26" ht="21.75" x14ac:dyDescent="0.2">
      <c r="B16" s="53"/>
      <c r="C16" s="52"/>
      <c r="D16" s="52"/>
      <c r="E16" s="52"/>
      <c r="F16" s="52"/>
      <c r="G16" s="52"/>
      <c r="H16" s="52"/>
      <c r="I16" s="52"/>
      <c r="J16" s="52"/>
      <c r="K16" s="52"/>
    </row>
    <row r="17" spans="2:15" ht="15.75" x14ac:dyDescent="0.2">
      <c r="L17" s="72" t="s">
        <v>85</v>
      </c>
      <c r="M17" s="72"/>
      <c r="N17" s="71"/>
      <c r="O17" s="71"/>
    </row>
    <row r="18" spans="2:15" ht="39.75" customHeight="1" x14ac:dyDescent="0.2">
      <c r="B18" s="51" t="s">
        <v>54</v>
      </c>
      <c r="C18" s="51" t="s">
        <v>53</v>
      </c>
      <c r="D18" s="51" t="s">
        <v>52</v>
      </c>
      <c r="E18" s="51" t="s">
        <v>51</v>
      </c>
      <c r="F18" s="51" t="s">
        <v>8</v>
      </c>
      <c r="G18" s="51" t="s">
        <v>9</v>
      </c>
      <c r="H18" s="51" t="s">
        <v>10</v>
      </c>
      <c r="I18" s="51" t="s">
        <v>11</v>
      </c>
      <c r="J18" s="51" t="s">
        <v>12</v>
      </c>
      <c r="K18" s="51" t="s">
        <v>13</v>
      </c>
      <c r="L18" s="70" t="str">
        <f>+G18&amp;" / "&amp;F18</f>
        <v>Año 2 / Año 1</v>
      </c>
      <c r="M18" s="70" t="str">
        <f>+H18&amp;" / "&amp;G18</f>
        <v>Año 3 / Año 2</v>
      </c>
      <c r="N18" s="70" t="str">
        <f>+I18&amp;" / "&amp;H18</f>
        <v>Año 4 / Año 3</v>
      </c>
      <c r="O18" s="70" t="str">
        <f>+K18&amp;" / "&amp;J18</f>
        <v>Periodo más reciente / Periodo comparable</v>
      </c>
    </row>
    <row r="19" spans="2:15" ht="19.5" customHeight="1" x14ac:dyDescent="0.2">
      <c r="B19" s="49">
        <v>1</v>
      </c>
      <c r="C19" s="79" t="s">
        <v>50</v>
      </c>
      <c r="D19" s="80" t="s">
        <v>40</v>
      </c>
      <c r="E19" s="50"/>
      <c r="F19" s="50"/>
      <c r="G19" s="50"/>
      <c r="H19" s="50"/>
      <c r="I19" s="50"/>
      <c r="J19" s="50"/>
      <c r="K19" s="50"/>
      <c r="L19" s="67"/>
      <c r="M19" s="67"/>
      <c r="N19" s="67"/>
      <c r="O19" s="67"/>
    </row>
    <row r="20" spans="2:15" ht="19.5" customHeight="1" x14ac:dyDescent="0.2">
      <c r="B20" s="49">
        <v>2</v>
      </c>
      <c r="C20" s="79" t="s">
        <v>49</v>
      </c>
      <c r="D20" s="80" t="s">
        <v>40</v>
      </c>
      <c r="E20" s="50"/>
      <c r="F20" s="50"/>
      <c r="G20" s="50"/>
      <c r="H20" s="50"/>
      <c r="I20" s="50"/>
      <c r="J20" s="50"/>
      <c r="K20" s="50"/>
      <c r="L20" s="87" t="str">
        <f t="shared" ref="L20:L28" si="0">+IF(F20=0,"",((G20-F20)/F20)*100)</f>
        <v/>
      </c>
      <c r="M20" s="87"/>
      <c r="N20" s="87" t="str">
        <f>+IF(G20=0,"",((#REF!-G20)/G20)*100)</f>
        <v/>
      </c>
      <c r="O20" s="87" t="str">
        <f>+IF(J20=0,"",((K20-J20)/J20)*100)</f>
        <v/>
      </c>
    </row>
    <row r="21" spans="2:15" ht="19.5" customHeight="1" x14ac:dyDescent="0.2">
      <c r="B21" s="49">
        <v>3</v>
      </c>
      <c r="C21" s="79" t="s">
        <v>48</v>
      </c>
      <c r="D21" s="80" t="s">
        <v>40</v>
      </c>
      <c r="E21" s="50"/>
      <c r="F21" s="50"/>
      <c r="G21" s="50"/>
      <c r="H21" s="50"/>
      <c r="I21" s="50"/>
      <c r="J21" s="50"/>
      <c r="K21" s="50"/>
      <c r="L21" s="87" t="str">
        <f t="shared" si="0"/>
        <v/>
      </c>
      <c r="M21" s="87"/>
      <c r="N21" s="87" t="str">
        <f>+IF(G21=0,"",((#REF!-G21)/G21)*100)</f>
        <v/>
      </c>
      <c r="O21" s="87" t="str">
        <f t="shared" ref="O21:O28" si="1">+IF(J21=0,"",((K21-J21)/J21)*100)</f>
        <v/>
      </c>
    </row>
    <row r="22" spans="2:15" ht="19.5" customHeight="1" x14ac:dyDescent="0.2">
      <c r="B22" s="49">
        <v>4</v>
      </c>
      <c r="C22" s="79" t="s">
        <v>47</v>
      </c>
      <c r="D22" s="80" t="s">
        <v>40</v>
      </c>
      <c r="E22" s="50"/>
      <c r="F22" s="50"/>
      <c r="G22" s="50"/>
      <c r="H22" s="50"/>
      <c r="I22" s="50"/>
      <c r="J22" s="50"/>
      <c r="K22" s="50"/>
      <c r="L22" s="87" t="str">
        <f t="shared" si="0"/>
        <v/>
      </c>
      <c r="M22" s="87"/>
      <c r="N22" s="87" t="str">
        <f>+IF(G22=0,"",((#REF!-G22)/G22)*100)</f>
        <v/>
      </c>
      <c r="O22" s="87" t="str">
        <f t="shared" si="1"/>
        <v/>
      </c>
    </row>
    <row r="23" spans="2:15" ht="29.25" customHeight="1" x14ac:dyDescent="0.2">
      <c r="B23" s="49">
        <v>5</v>
      </c>
      <c r="C23" s="79" t="s">
        <v>46</v>
      </c>
      <c r="D23" s="80" t="s">
        <v>40</v>
      </c>
      <c r="E23" s="50"/>
      <c r="F23" s="50"/>
      <c r="G23" s="50"/>
      <c r="H23" s="50"/>
      <c r="I23" s="50"/>
      <c r="J23" s="50"/>
      <c r="K23" s="50"/>
      <c r="L23" s="87" t="str">
        <f t="shared" si="0"/>
        <v/>
      </c>
      <c r="M23" s="87"/>
      <c r="N23" s="87" t="str">
        <f>+IF(G23=0,"",((#REF!-G23)/G23)*100)</f>
        <v/>
      </c>
      <c r="O23" s="87" t="str">
        <f t="shared" si="1"/>
        <v/>
      </c>
    </row>
    <row r="24" spans="2:15" ht="19.5" customHeight="1" x14ac:dyDescent="0.2">
      <c r="B24" s="49">
        <v>6</v>
      </c>
      <c r="C24" s="79" t="s">
        <v>45</v>
      </c>
      <c r="D24" s="80" t="s">
        <v>40</v>
      </c>
      <c r="E24" s="50"/>
      <c r="F24" s="50"/>
      <c r="G24" s="50"/>
      <c r="H24" s="50"/>
      <c r="I24" s="50"/>
      <c r="J24" s="50"/>
      <c r="K24" s="50"/>
      <c r="L24" s="87" t="str">
        <f t="shared" si="0"/>
        <v/>
      </c>
      <c r="M24" s="87"/>
      <c r="N24" s="87" t="str">
        <f>+IF(G24=0,"",((#REF!-G24)/G24)*100)</f>
        <v/>
      </c>
      <c r="O24" s="87" t="str">
        <f t="shared" si="1"/>
        <v/>
      </c>
    </row>
    <row r="25" spans="2:15" ht="19.5" customHeight="1" x14ac:dyDescent="0.2">
      <c r="B25" s="49">
        <v>8</v>
      </c>
      <c r="C25" s="79" t="s">
        <v>44</v>
      </c>
      <c r="D25" s="80" t="s">
        <v>40</v>
      </c>
      <c r="E25" s="50"/>
      <c r="F25" s="50"/>
      <c r="G25" s="50"/>
      <c r="H25" s="50"/>
      <c r="I25" s="50"/>
      <c r="J25" s="50"/>
      <c r="K25" s="50"/>
      <c r="L25" s="87" t="str">
        <f t="shared" si="0"/>
        <v/>
      </c>
      <c r="M25" s="87"/>
      <c r="N25" s="87" t="str">
        <f>+IF(G25=0,"",((#REF!-G25)/G25)*100)</f>
        <v/>
      </c>
      <c r="O25" s="87" t="str">
        <f t="shared" si="1"/>
        <v/>
      </c>
    </row>
    <row r="26" spans="2:15" ht="19.5" customHeight="1" x14ac:dyDescent="0.2">
      <c r="B26" s="49">
        <v>9</v>
      </c>
      <c r="C26" s="81" t="s">
        <v>43</v>
      </c>
      <c r="D26" s="80" t="s">
        <v>40</v>
      </c>
      <c r="E26" s="50"/>
      <c r="F26" s="50"/>
      <c r="G26" s="50"/>
      <c r="H26" s="50"/>
      <c r="I26" s="50"/>
      <c r="J26" s="50"/>
      <c r="K26" s="50"/>
      <c r="L26" s="87" t="str">
        <f t="shared" si="0"/>
        <v/>
      </c>
      <c r="M26" s="87"/>
      <c r="N26" s="87" t="str">
        <f>+IF(G26=0,"",((#REF!-G26)/G26)*100)</f>
        <v/>
      </c>
      <c r="O26" s="87" t="str">
        <f t="shared" si="1"/>
        <v/>
      </c>
    </row>
    <row r="27" spans="2:15" ht="30" customHeight="1" x14ac:dyDescent="0.2">
      <c r="B27" s="49">
        <v>10</v>
      </c>
      <c r="C27" s="79" t="s">
        <v>42</v>
      </c>
      <c r="D27" s="80" t="s">
        <v>40</v>
      </c>
      <c r="E27" s="50"/>
      <c r="F27" s="50"/>
      <c r="G27" s="50"/>
      <c r="H27" s="50"/>
      <c r="I27" s="50"/>
      <c r="J27" s="50"/>
      <c r="K27" s="50"/>
      <c r="L27" s="87" t="str">
        <f t="shared" si="0"/>
        <v/>
      </c>
      <c r="M27" s="87"/>
      <c r="N27" s="87" t="str">
        <f>+IF(G27=0,"",((#REF!-G27)/G27)*100)</f>
        <v/>
      </c>
      <c r="O27" s="87" t="str">
        <f t="shared" si="1"/>
        <v/>
      </c>
    </row>
    <row r="28" spans="2:15" ht="30" customHeight="1" x14ac:dyDescent="0.2">
      <c r="B28" s="49">
        <v>11</v>
      </c>
      <c r="C28" s="79" t="s">
        <v>41</v>
      </c>
      <c r="D28" s="80" t="s">
        <v>40</v>
      </c>
      <c r="E28" s="50"/>
      <c r="F28" s="50"/>
      <c r="G28" s="50"/>
      <c r="H28" s="50"/>
      <c r="I28" s="50"/>
      <c r="J28" s="50"/>
      <c r="K28" s="50"/>
      <c r="L28" s="87" t="str">
        <f t="shared" si="0"/>
        <v/>
      </c>
      <c r="M28" s="87"/>
      <c r="N28" s="87" t="str">
        <f>+IF(G28=0,"",((#REF!-G28)/G28)*100)</f>
        <v/>
      </c>
      <c r="O28" s="87" t="str">
        <f t="shared" si="1"/>
        <v/>
      </c>
    </row>
    <row r="29" spans="2:15" ht="19.5" customHeight="1" x14ac:dyDescent="0.2">
      <c r="B29" s="49">
        <v>13</v>
      </c>
      <c r="C29" s="79" t="s">
        <v>39</v>
      </c>
      <c r="D29" s="80" t="s">
        <v>130</v>
      </c>
      <c r="E29" s="50"/>
      <c r="F29" s="50"/>
      <c r="G29" s="50"/>
      <c r="H29" s="50"/>
      <c r="I29" s="50"/>
      <c r="J29" s="50"/>
      <c r="K29" s="50"/>
      <c r="L29" s="68"/>
      <c r="M29" s="68"/>
      <c r="N29" s="68"/>
      <c r="O29" s="68"/>
    </row>
    <row r="30" spans="2:15" ht="19.5" customHeight="1" x14ac:dyDescent="0.2">
      <c r="B30" s="49">
        <v>14</v>
      </c>
      <c r="C30" s="79" t="s">
        <v>38</v>
      </c>
      <c r="D30" s="80" t="s">
        <v>130</v>
      </c>
      <c r="E30" s="50"/>
      <c r="F30" s="50"/>
      <c r="G30" s="50"/>
      <c r="H30" s="50"/>
      <c r="I30" s="50"/>
      <c r="J30" s="50"/>
      <c r="K30" s="50"/>
      <c r="L30" s="68"/>
      <c r="M30" s="68"/>
      <c r="N30" s="68"/>
      <c r="O30" s="68"/>
    </row>
    <row r="31" spans="2:15" ht="16.5" customHeight="1" x14ac:dyDescent="0.2">
      <c r="B31" s="49">
        <v>18</v>
      </c>
      <c r="C31" s="79" t="s">
        <v>37</v>
      </c>
      <c r="D31" s="80" t="s">
        <v>28</v>
      </c>
      <c r="E31" s="50"/>
      <c r="F31" s="50"/>
      <c r="G31" s="50"/>
      <c r="H31" s="50"/>
      <c r="I31" s="50"/>
      <c r="J31" s="50"/>
      <c r="K31" s="50"/>
      <c r="L31" s="87" t="str">
        <f t="shared" ref="L31:L37" si="2">+IF(F31=0,"",((G31-F31)/F31)*100)</f>
        <v/>
      </c>
      <c r="M31" s="87"/>
      <c r="N31" s="87" t="str">
        <f>+IF(G31=0,"",((#REF!-G31)/G31)*100)</f>
        <v/>
      </c>
      <c r="O31" s="87" t="str">
        <f t="shared" ref="O31:O37" si="3">+IF(J31=0,"",((K31-J31)/J31)*100)</f>
        <v/>
      </c>
    </row>
    <row r="32" spans="2:15" ht="29.25" customHeight="1" x14ac:dyDescent="0.2">
      <c r="B32" s="49">
        <v>19</v>
      </c>
      <c r="C32" s="79" t="s">
        <v>36</v>
      </c>
      <c r="D32" s="80" t="s">
        <v>28</v>
      </c>
      <c r="E32" s="50"/>
      <c r="F32" s="50"/>
      <c r="G32" s="50"/>
      <c r="H32" s="50"/>
      <c r="I32" s="50"/>
      <c r="J32" s="50"/>
      <c r="K32" s="50"/>
      <c r="L32" s="87" t="str">
        <f t="shared" si="2"/>
        <v/>
      </c>
      <c r="M32" s="87"/>
      <c r="N32" s="87" t="str">
        <f>+IF(G32=0,"",((#REF!-G32)/G32)*100)</f>
        <v/>
      </c>
      <c r="O32" s="87" t="str">
        <f t="shared" si="3"/>
        <v/>
      </c>
    </row>
    <row r="33" spans="2:26" ht="19.5" customHeight="1" x14ac:dyDescent="0.2">
      <c r="B33" s="49">
        <v>20</v>
      </c>
      <c r="C33" s="79" t="s">
        <v>35</v>
      </c>
      <c r="D33" s="80" t="s">
        <v>28</v>
      </c>
      <c r="E33" s="50"/>
      <c r="F33" s="50"/>
      <c r="G33" s="50"/>
      <c r="H33" s="50"/>
      <c r="I33" s="50"/>
      <c r="J33" s="50"/>
      <c r="K33" s="50"/>
      <c r="L33" s="87" t="str">
        <f t="shared" si="2"/>
        <v/>
      </c>
      <c r="M33" s="87"/>
      <c r="N33" s="87" t="str">
        <f>+IF(G33=0,"",((#REF!-G33)/G33)*100)</f>
        <v/>
      </c>
      <c r="O33" s="87" t="str">
        <f t="shared" si="3"/>
        <v/>
      </c>
    </row>
    <row r="34" spans="2:26" ht="28.5" customHeight="1" x14ac:dyDescent="0.2">
      <c r="B34" s="49">
        <v>21</v>
      </c>
      <c r="C34" s="79" t="s">
        <v>34</v>
      </c>
      <c r="D34" s="80" t="s">
        <v>28</v>
      </c>
      <c r="E34" s="50"/>
      <c r="F34" s="50"/>
      <c r="G34" s="50"/>
      <c r="H34" s="50"/>
      <c r="I34" s="50"/>
      <c r="J34" s="50"/>
      <c r="K34" s="50"/>
      <c r="L34" s="87" t="str">
        <f t="shared" si="2"/>
        <v/>
      </c>
      <c r="M34" s="87"/>
      <c r="N34" s="87" t="str">
        <f>+IF(G34=0,"",((#REF!-G34)/G34)*100)</f>
        <v/>
      </c>
      <c r="O34" s="87" t="str">
        <f t="shared" si="3"/>
        <v/>
      </c>
    </row>
    <row r="35" spans="2:26" ht="19.5" customHeight="1" x14ac:dyDescent="0.2">
      <c r="B35" s="49">
        <v>22</v>
      </c>
      <c r="C35" s="79" t="s">
        <v>33</v>
      </c>
      <c r="D35" s="80" t="s">
        <v>28</v>
      </c>
      <c r="E35" s="50"/>
      <c r="F35" s="50"/>
      <c r="G35" s="50"/>
      <c r="H35" s="50"/>
      <c r="I35" s="50"/>
      <c r="J35" s="50"/>
      <c r="K35" s="50"/>
      <c r="L35" s="87" t="str">
        <f t="shared" si="2"/>
        <v/>
      </c>
      <c r="M35" s="87"/>
      <c r="N35" s="87" t="str">
        <f>+IF(G35=0,"",((#REF!-G35)/G35)*100)</f>
        <v/>
      </c>
      <c r="O35" s="87" t="str">
        <f t="shared" si="3"/>
        <v/>
      </c>
    </row>
    <row r="36" spans="2:26" ht="22.5" customHeight="1" x14ac:dyDescent="0.2">
      <c r="B36" s="49">
        <v>23</v>
      </c>
      <c r="C36" s="79" t="s">
        <v>32</v>
      </c>
      <c r="D36" s="80" t="s">
        <v>28</v>
      </c>
      <c r="E36" s="50"/>
      <c r="F36" s="50"/>
      <c r="G36" s="50"/>
      <c r="H36" s="50"/>
      <c r="I36" s="50"/>
      <c r="J36" s="50"/>
      <c r="K36" s="50"/>
      <c r="L36" s="87" t="str">
        <f t="shared" si="2"/>
        <v/>
      </c>
      <c r="M36" s="87"/>
      <c r="N36" s="87" t="str">
        <f>+IF(G36=0,"",((#REF!-G36)/G36)*100)</f>
        <v/>
      </c>
      <c r="O36" s="87" t="str">
        <f t="shared" si="3"/>
        <v/>
      </c>
    </row>
    <row r="37" spans="2:26" ht="28.5" customHeight="1" x14ac:dyDescent="0.2">
      <c r="B37" s="49">
        <v>24</v>
      </c>
      <c r="C37" s="79" t="s">
        <v>31</v>
      </c>
      <c r="D37" s="80" t="s">
        <v>28</v>
      </c>
      <c r="E37" s="50"/>
      <c r="F37" s="50"/>
      <c r="G37" s="50"/>
      <c r="H37" s="50"/>
      <c r="I37" s="50"/>
      <c r="J37" s="50"/>
      <c r="K37" s="50"/>
      <c r="L37" s="67" t="str">
        <f t="shared" si="2"/>
        <v/>
      </c>
      <c r="M37" s="67"/>
      <c r="N37" s="67" t="str">
        <f>+IF(G37=0,"",((#REF!-G37)/G37)*100)</f>
        <v/>
      </c>
      <c r="O37" s="67" t="str">
        <f t="shared" si="3"/>
        <v/>
      </c>
    </row>
    <row r="38" spans="2:26" ht="19.5" customHeight="1" x14ac:dyDescent="0.2">
      <c r="B38" s="49">
        <v>26</v>
      </c>
      <c r="C38" s="79" t="s">
        <v>30</v>
      </c>
      <c r="D38" s="80" t="s">
        <v>28</v>
      </c>
      <c r="E38" s="50"/>
      <c r="F38" s="50"/>
      <c r="G38" s="50"/>
      <c r="H38" s="50"/>
      <c r="I38" s="50"/>
      <c r="J38" s="50"/>
      <c r="K38" s="50"/>
      <c r="L38" s="64"/>
      <c r="M38" s="64"/>
      <c r="N38" s="64"/>
      <c r="O38" s="64"/>
    </row>
    <row r="39" spans="2:26" ht="19.5" customHeight="1" x14ac:dyDescent="0.2">
      <c r="B39" s="49">
        <v>27</v>
      </c>
      <c r="C39" s="82" t="s">
        <v>29</v>
      </c>
      <c r="D39" s="83" t="s">
        <v>28</v>
      </c>
      <c r="E39" s="48"/>
      <c r="F39" s="48"/>
      <c r="G39" s="48"/>
      <c r="H39" s="48"/>
      <c r="I39" s="48"/>
      <c r="J39" s="48"/>
      <c r="K39" s="48"/>
      <c r="L39" s="54"/>
      <c r="M39" s="54"/>
      <c r="N39" s="54"/>
      <c r="O39" s="54"/>
    </row>
    <row r="40" spans="2:26" ht="19.5" customHeight="1" x14ac:dyDescent="0.2">
      <c r="B40" s="49">
        <v>28</v>
      </c>
      <c r="C40" s="82" t="s">
        <v>141</v>
      </c>
      <c r="D40" s="83" t="s">
        <v>40</v>
      </c>
      <c r="E40" s="48"/>
      <c r="F40" s="48"/>
      <c r="G40" s="48"/>
      <c r="H40" s="48"/>
      <c r="I40" s="48"/>
      <c r="J40" s="48"/>
      <c r="K40" s="48"/>
      <c r="L40" s="54"/>
      <c r="M40" s="54"/>
      <c r="N40" s="54"/>
      <c r="O40" s="54"/>
    </row>
    <row r="41" spans="2:26" ht="19.5" customHeight="1" x14ac:dyDescent="0.2">
      <c r="B41" s="49">
        <v>29</v>
      </c>
      <c r="C41" s="79" t="s">
        <v>140</v>
      </c>
      <c r="D41" s="80" t="s">
        <v>40</v>
      </c>
      <c r="E41" s="50"/>
      <c r="F41" s="50"/>
      <c r="G41" s="50"/>
      <c r="H41" s="50"/>
      <c r="I41" s="50"/>
      <c r="J41" s="50"/>
      <c r="K41" s="50"/>
      <c r="L41" s="54"/>
      <c r="M41" s="54"/>
      <c r="N41" s="54"/>
      <c r="O41" s="54"/>
    </row>
    <row r="43" spans="2:26" s="1" customFormat="1" ht="18" x14ac:dyDescent="0.2">
      <c r="B43" s="125" t="s">
        <v>120</v>
      </c>
      <c r="C43" s="126"/>
      <c r="D43" s="126"/>
      <c r="E43" s="23"/>
      <c r="F43" s="23"/>
      <c r="G43" s="23"/>
      <c r="H43" s="23"/>
      <c r="I43" s="23"/>
      <c r="J43" s="23"/>
      <c r="K43" s="23"/>
      <c r="L43" s="23"/>
      <c r="M43" s="39"/>
      <c r="N43" s="39"/>
      <c r="O43" s="39"/>
      <c r="P43" s="39"/>
      <c r="Q43" s="39"/>
      <c r="R43" s="39"/>
      <c r="S43" s="23"/>
      <c r="T43" s="23"/>
      <c r="U43" s="23"/>
      <c r="V43" s="23"/>
      <c r="W43" s="23"/>
      <c r="X43" s="23"/>
      <c r="Y43" s="23"/>
      <c r="Z43" s="46"/>
    </row>
    <row r="44" spans="2:26" s="1" customFormat="1" ht="18" x14ac:dyDescent="0.2">
      <c r="B44" s="101"/>
      <c r="C44" s="102"/>
      <c r="D44" s="102"/>
      <c r="E44" s="23"/>
      <c r="F44" s="23"/>
      <c r="G44" s="23"/>
      <c r="H44" s="23"/>
      <c r="I44" s="23"/>
      <c r="J44" s="23"/>
      <c r="K44" s="23"/>
      <c r="L44" s="23"/>
      <c r="M44" s="39"/>
      <c r="N44" s="39"/>
      <c r="O44" s="39"/>
      <c r="P44" s="39"/>
      <c r="Q44" s="39"/>
      <c r="R44" s="39"/>
      <c r="S44" s="23"/>
      <c r="T44" s="23"/>
      <c r="U44" s="23"/>
      <c r="V44" s="23"/>
      <c r="W44" s="23"/>
      <c r="X44" s="23"/>
      <c r="Y44" s="23"/>
      <c r="Z44" s="46"/>
    </row>
    <row r="45" spans="2:26" ht="18" customHeight="1" x14ac:dyDescent="0.2">
      <c r="B45" s="123" t="str">
        <f>+IF(D6=0,"1.- Se deben incluir únicamente aquellos productos nacionales que compitan en el mercado nacional con el producto de importación del Producto investigado","1.- Se deben incluir únicamente aquellos productos que compitan en el mercado nacional con el producto de importación de"&amp;D6)</f>
        <v>1.- Se deben incluir únicamente aquellos productos nacionales que compitan en el mercado nacional con el producto de importación del Producto investigado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02"/>
    </row>
    <row r="46" spans="2:26" ht="27.75" customHeight="1" x14ac:dyDescent="0.2">
      <c r="B46" s="123" t="s">
        <v>27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02"/>
    </row>
    <row r="47" spans="2:26" customFormat="1" ht="15.6" customHeight="1" x14ac:dyDescent="0.25">
      <c r="B47" s="123" t="s">
        <v>133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</row>
    <row r="48" spans="2:26" s="1" customFormat="1" ht="15.95" customHeight="1" x14ac:dyDescent="0.25">
      <c r="B48" s="121" t="s">
        <v>134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</row>
    <row r="49" spans="2:12" s="1" customFormat="1" ht="14.45" customHeight="1" x14ac:dyDescent="0.25">
      <c r="B49" s="121" t="s">
        <v>135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</sheetData>
  <mergeCells count="13">
    <mergeCell ref="B1:S1"/>
    <mergeCell ref="B48:L48"/>
    <mergeCell ref="B49:L49"/>
    <mergeCell ref="B12:N12"/>
    <mergeCell ref="D5:K5"/>
    <mergeCell ref="D6:K6"/>
    <mergeCell ref="D7:K7"/>
    <mergeCell ref="D8:K8"/>
    <mergeCell ref="D9:K9"/>
    <mergeCell ref="B47:L47"/>
    <mergeCell ref="B43:D43"/>
    <mergeCell ref="B45:K45"/>
    <mergeCell ref="B46:K46"/>
  </mergeCells>
  <printOptions horizontalCentered="1" verticalCentered="1"/>
  <pageMargins left="0.55000000000000004" right="0.43" top="0.35" bottom="0.33" header="0" footer="0"/>
  <pageSetup scale="61" orientation="landscape" r:id="rId1"/>
  <headerFooter alignWithMargins="0">
    <oddHeader>&amp;L&amp;F&amp;C&amp;D&amp;R&amp;P</oddHeader>
    <oddFooter>&amp;L&amp;Z&amp;R&amp;A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Z53"/>
  <sheetViews>
    <sheetView zoomScale="60" zoomScaleNormal="60" zoomScaleSheetLayoutView="90" workbookViewId="0">
      <selection activeCell="I5" sqref="I5"/>
    </sheetView>
  </sheetViews>
  <sheetFormatPr baseColWidth="10" defaultColWidth="11.42578125" defaultRowHeight="12.75" x14ac:dyDescent="0.2"/>
  <cols>
    <col min="1" max="1" width="6.42578125" style="47" customWidth="1"/>
    <col min="2" max="2" width="5.42578125" style="47" customWidth="1"/>
    <col min="3" max="3" width="49" style="47" customWidth="1"/>
    <col min="4" max="4" width="9.140625" style="47" customWidth="1"/>
    <col min="5" max="10" width="22.42578125" style="47" customWidth="1"/>
    <col min="11" max="14" width="15.42578125" style="47" customWidth="1"/>
    <col min="15" max="16384" width="11.42578125" style="47"/>
  </cols>
  <sheetData>
    <row r="1" spans="2:26" s="1" customFormat="1" ht="55.5" customHeight="1" x14ac:dyDescent="0.25">
      <c r="B1" s="122" t="s">
        <v>145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4"/>
      <c r="U1" s="5"/>
      <c r="V1" s="5"/>
      <c r="W1" s="5"/>
      <c r="X1" s="5"/>
      <c r="Y1" s="6"/>
      <c r="Z1" s="6"/>
    </row>
    <row r="4" spans="2:26" ht="20.25" x14ac:dyDescent="0.3">
      <c r="B4" s="74"/>
      <c r="C4" s="93" t="s">
        <v>136</v>
      </c>
      <c r="D4" s="84"/>
      <c r="E4" s="84"/>
      <c r="F4" s="84"/>
      <c r="G4" s="84"/>
      <c r="H4" s="84"/>
      <c r="I4" s="84"/>
      <c r="J4" s="84"/>
    </row>
    <row r="5" spans="2:26" ht="20.25" x14ac:dyDescent="0.3">
      <c r="B5" s="74"/>
      <c r="C5" s="75"/>
      <c r="D5" s="75"/>
      <c r="E5" s="75"/>
      <c r="F5" s="75"/>
      <c r="G5" s="75"/>
      <c r="H5" s="75"/>
      <c r="I5" s="75"/>
      <c r="J5" s="75"/>
    </row>
    <row r="6" spans="2:26" ht="20.25" x14ac:dyDescent="0.3">
      <c r="B6" s="74"/>
      <c r="C6" s="58" t="s">
        <v>61</v>
      </c>
      <c r="D6" s="124"/>
      <c r="E6" s="124"/>
      <c r="F6" s="124"/>
      <c r="G6" s="124"/>
      <c r="H6" s="124"/>
      <c r="I6" s="124"/>
      <c r="J6" s="124"/>
      <c r="K6" s="124"/>
    </row>
    <row r="7" spans="2:26" ht="20.25" x14ac:dyDescent="0.3">
      <c r="B7" s="74"/>
      <c r="C7" s="58" t="s">
        <v>60</v>
      </c>
      <c r="D7" s="127"/>
      <c r="E7" s="128"/>
      <c r="F7" s="128"/>
      <c r="G7" s="128"/>
      <c r="H7" s="128"/>
      <c r="I7" s="128"/>
      <c r="J7" s="128"/>
      <c r="K7" s="129"/>
    </row>
    <row r="8" spans="2:26" ht="20.25" x14ac:dyDescent="0.3">
      <c r="B8" s="74"/>
      <c r="C8" s="58" t="s">
        <v>59</v>
      </c>
      <c r="D8" s="124"/>
      <c r="E8" s="124"/>
      <c r="F8" s="124"/>
      <c r="G8" s="124"/>
      <c r="H8" s="124"/>
      <c r="I8" s="124"/>
      <c r="J8" s="124"/>
      <c r="K8" s="124"/>
    </row>
    <row r="9" spans="2:26" ht="20.25" x14ac:dyDescent="0.3">
      <c r="B9" s="74"/>
      <c r="C9" s="58" t="s">
        <v>58</v>
      </c>
      <c r="D9" s="124"/>
      <c r="E9" s="124"/>
      <c r="F9" s="124"/>
      <c r="G9" s="124"/>
      <c r="H9" s="124"/>
      <c r="I9" s="124"/>
      <c r="J9" s="124"/>
      <c r="K9" s="124"/>
    </row>
    <row r="10" spans="2:26" ht="31.5" x14ac:dyDescent="0.3">
      <c r="B10" s="74"/>
      <c r="C10" s="58" t="s">
        <v>57</v>
      </c>
      <c r="D10" s="124"/>
      <c r="E10" s="124"/>
      <c r="F10" s="124"/>
      <c r="G10" s="124"/>
      <c r="H10" s="124"/>
      <c r="I10" s="124"/>
      <c r="J10" s="124"/>
      <c r="K10" s="124"/>
    </row>
    <row r="11" spans="2:26" customFormat="1" ht="22.5" customHeight="1" x14ac:dyDescent="0.25"/>
    <row r="12" spans="2:26" ht="20.25" x14ac:dyDescent="0.3">
      <c r="B12" s="74"/>
      <c r="C12" s="58" t="s">
        <v>86</v>
      </c>
      <c r="D12" s="124"/>
      <c r="E12" s="124"/>
      <c r="F12" s="124"/>
      <c r="G12" s="124"/>
      <c r="H12" s="124"/>
      <c r="I12" s="124"/>
      <c r="J12" s="124"/>
    </row>
    <row r="13" spans="2:26" ht="20.25" x14ac:dyDescent="0.3">
      <c r="B13" s="74"/>
      <c r="C13" s="58" t="s">
        <v>60</v>
      </c>
      <c r="D13" s="124"/>
      <c r="E13" s="124"/>
      <c r="F13" s="124"/>
      <c r="G13" s="124"/>
      <c r="H13" s="124"/>
      <c r="I13" s="124"/>
      <c r="J13" s="124"/>
    </row>
    <row r="14" spans="2:26" ht="20.25" x14ac:dyDescent="0.3">
      <c r="B14" s="74"/>
      <c r="C14" s="58" t="s">
        <v>61</v>
      </c>
      <c r="D14" s="124"/>
      <c r="E14" s="124"/>
      <c r="F14" s="124"/>
      <c r="G14" s="124"/>
      <c r="H14" s="124"/>
      <c r="I14" s="124"/>
      <c r="J14" s="124"/>
    </row>
    <row r="15" spans="2:26" ht="15.75" x14ac:dyDescent="0.2">
      <c r="B15" s="73"/>
      <c r="K15" s="72" t="s">
        <v>85</v>
      </c>
      <c r="L15" s="71"/>
      <c r="M15" s="71"/>
      <c r="N15" s="71"/>
    </row>
    <row r="16" spans="2:26" ht="63" x14ac:dyDescent="0.2">
      <c r="B16" s="70" t="s">
        <v>25</v>
      </c>
      <c r="C16" s="70" t="s">
        <v>84</v>
      </c>
      <c r="D16" s="70" t="s">
        <v>52</v>
      </c>
      <c r="E16" s="70" t="s">
        <v>8</v>
      </c>
      <c r="F16" s="70" t="s">
        <v>9</v>
      </c>
      <c r="G16" s="70" t="s">
        <v>10</v>
      </c>
      <c r="H16" s="70" t="s">
        <v>11</v>
      </c>
      <c r="I16" s="70" t="s">
        <v>12</v>
      </c>
      <c r="J16" s="70" t="s">
        <v>13</v>
      </c>
      <c r="K16" s="70" t="str">
        <f>+F16&amp;" / "&amp;E16</f>
        <v>Año 2 / Año 1</v>
      </c>
      <c r="L16" s="70" t="str">
        <f>+G16&amp;" / "&amp;F16</f>
        <v>Año 3 / Año 2</v>
      </c>
      <c r="M16" s="70" t="s">
        <v>144</v>
      </c>
      <c r="N16" s="70" t="str">
        <f>+J16&amp;" / "&amp;I16</f>
        <v>Periodo más reciente / Periodo comparable</v>
      </c>
    </row>
    <row r="17" spans="2:14" ht="15.75" x14ac:dyDescent="0.2">
      <c r="B17" s="65"/>
      <c r="C17" s="66" t="s">
        <v>83</v>
      </c>
      <c r="D17" s="69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2:14" ht="14.25" x14ac:dyDescent="0.2">
      <c r="B18" s="80" t="s">
        <v>82</v>
      </c>
      <c r="C18" s="85" t="s">
        <v>105</v>
      </c>
      <c r="D18" s="80" t="s">
        <v>28</v>
      </c>
      <c r="E18" s="86"/>
      <c r="F18" s="86"/>
      <c r="G18" s="86"/>
      <c r="H18" s="86"/>
      <c r="I18" s="86"/>
      <c r="J18" s="86"/>
      <c r="K18" s="87" t="str">
        <f t="shared" ref="K18:K26" si="0">+IF(E18=0,"",((F18-E18)/E18)*100)</f>
        <v/>
      </c>
      <c r="L18" s="87" t="str">
        <f t="shared" ref="L18:L26" si="1">+IF(F18=0,"",((G18-F18)/F18)*100)</f>
        <v/>
      </c>
      <c r="M18" s="87" t="str">
        <f t="shared" ref="M18:M26" si="2">+IF(E18=0,"",((G18-E18)/E18)*100)</f>
        <v/>
      </c>
      <c r="N18" s="87" t="str">
        <f t="shared" ref="N18:N26" si="3">+IF(I18=0,"",((J18-I18)/I18)*100)</f>
        <v/>
      </c>
    </row>
    <row r="19" spans="2:14" ht="14.25" x14ac:dyDescent="0.2">
      <c r="B19" s="80" t="s">
        <v>81</v>
      </c>
      <c r="C19" s="85" t="s">
        <v>106</v>
      </c>
      <c r="D19" s="80" t="s">
        <v>28</v>
      </c>
      <c r="E19" s="86"/>
      <c r="F19" s="86"/>
      <c r="G19" s="86"/>
      <c r="H19" s="86"/>
      <c r="I19" s="86"/>
      <c r="J19" s="86"/>
      <c r="K19" s="87" t="str">
        <f t="shared" si="0"/>
        <v/>
      </c>
      <c r="L19" s="87" t="str">
        <f t="shared" si="1"/>
        <v/>
      </c>
      <c r="M19" s="87" t="str">
        <f t="shared" si="2"/>
        <v/>
      </c>
      <c r="N19" s="87" t="str">
        <f t="shared" si="3"/>
        <v/>
      </c>
    </row>
    <row r="20" spans="2:14" ht="14.25" x14ac:dyDescent="0.2">
      <c r="B20" s="80" t="s">
        <v>80</v>
      </c>
      <c r="C20" s="85" t="s">
        <v>107</v>
      </c>
      <c r="D20" s="80" t="s">
        <v>28</v>
      </c>
      <c r="E20" s="86"/>
      <c r="F20" s="86"/>
      <c r="G20" s="86"/>
      <c r="H20" s="86"/>
      <c r="I20" s="86"/>
      <c r="J20" s="86"/>
      <c r="K20" s="87" t="str">
        <f t="shared" si="0"/>
        <v/>
      </c>
      <c r="L20" s="87" t="str">
        <f t="shared" si="1"/>
        <v/>
      </c>
      <c r="M20" s="87" t="str">
        <f t="shared" si="2"/>
        <v/>
      </c>
      <c r="N20" s="87" t="str">
        <f t="shared" si="3"/>
        <v/>
      </c>
    </row>
    <row r="21" spans="2:14" ht="14.25" x14ac:dyDescent="0.2">
      <c r="B21" s="80" t="s">
        <v>79</v>
      </c>
      <c r="C21" s="85" t="s">
        <v>108</v>
      </c>
      <c r="D21" s="80" t="s">
        <v>28</v>
      </c>
      <c r="E21" s="86"/>
      <c r="F21" s="86"/>
      <c r="G21" s="86"/>
      <c r="H21" s="86"/>
      <c r="I21" s="86"/>
      <c r="J21" s="86"/>
      <c r="K21" s="87" t="str">
        <f t="shared" si="0"/>
        <v/>
      </c>
      <c r="L21" s="87" t="str">
        <f t="shared" si="1"/>
        <v/>
      </c>
      <c r="M21" s="87" t="str">
        <f t="shared" si="2"/>
        <v/>
      </c>
      <c r="N21" s="87" t="str">
        <f t="shared" si="3"/>
        <v/>
      </c>
    </row>
    <row r="22" spans="2:14" ht="28.5" x14ac:dyDescent="0.2">
      <c r="B22" s="80" t="s">
        <v>78</v>
      </c>
      <c r="C22" s="85" t="s">
        <v>109</v>
      </c>
      <c r="D22" s="80" t="s">
        <v>28</v>
      </c>
      <c r="E22" s="86"/>
      <c r="F22" s="86"/>
      <c r="G22" s="86"/>
      <c r="H22" s="86"/>
      <c r="I22" s="86"/>
      <c r="J22" s="86"/>
      <c r="K22" s="87" t="str">
        <f t="shared" si="0"/>
        <v/>
      </c>
      <c r="L22" s="87" t="str">
        <f t="shared" si="1"/>
        <v/>
      </c>
      <c r="M22" s="87" t="str">
        <f t="shared" si="2"/>
        <v/>
      </c>
      <c r="N22" s="87" t="str">
        <f t="shared" si="3"/>
        <v/>
      </c>
    </row>
    <row r="23" spans="2:14" ht="14.25" x14ac:dyDescent="0.2">
      <c r="B23" s="80" t="s">
        <v>77</v>
      </c>
      <c r="C23" s="85" t="s">
        <v>110</v>
      </c>
      <c r="D23" s="80" t="s">
        <v>28</v>
      </c>
      <c r="E23" s="86"/>
      <c r="F23" s="86"/>
      <c r="G23" s="86"/>
      <c r="H23" s="86"/>
      <c r="I23" s="86"/>
      <c r="J23" s="86"/>
      <c r="K23" s="87" t="str">
        <f t="shared" si="0"/>
        <v/>
      </c>
      <c r="L23" s="87" t="str">
        <f t="shared" si="1"/>
        <v/>
      </c>
      <c r="M23" s="87" t="str">
        <f t="shared" si="2"/>
        <v/>
      </c>
      <c r="N23" s="87" t="str">
        <f t="shared" si="3"/>
        <v/>
      </c>
    </row>
    <row r="24" spans="2:14" ht="14.25" x14ac:dyDescent="0.2">
      <c r="B24" s="80" t="s">
        <v>76</v>
      </c>
      <c r="C24" s="85" t="s">
        <v>111</v>
      </c>
      <c r="D24" s="80" t="s">
        <v>28</v>
      </c>
      <c r="E24" s="86"/>
      <c r="F24" s="86"/>
      <c r="G24" s="86"/>
      <c r="H24" s="86"/>
      <c r="I24" s="86"/>
      <c r="J24" s="86"/>
      <c r="K24" s="87" t="str">
        <f t="shared" si="0"/>
        <v/>
      </c>
      <c r="L24" s="87" t="str">
        <f t="shared" si="1"/>
        <v/>
      </c>
      <c r="M24" s="87" t="str">
        <f t="shared" si="2"/>
        <v/>
      </c>
      <c r="N24" s="87" t="str">
        <f t="shared" si="3"/>
        <v/>
      </c>
    </row>
    <row r="25" spans="2:14" ht="14.25" x14ac:dyDescent="0.2">
      <c r="B25" s="80" t="s">
        <v>75</v>
      </c>
      <c r="C25" s="85" t="s">
        <v>112</v>
      </c>
      <c r="D25" s="80" t="s">
        <v>28</v>
      </c>
      <c r="E25" s="86"/>
      <c r="F25" s="86"/>
      <c r="G25" s="86"/>
      <c r="H25" s="86"/>
      <c r="I25" s="86"/>
      <c r="J25" s="86"/>
      <c r="K25" s="87" t="str">
        <f t="shared" si="0"/>
        <v/>
      </c>
      <c r="L25" s="87" t="str">
        <f t="shared" si="1"/>
        <v/>
      </c>
      <c r="M25" s="87" t="str">
        <f t="shared" si="2"/>
        <v/>
      </c>
      <c r="N25" s="87" t="str">
        <f t="shared" si="3"/>
        <v/>
      </c>
    </row>
    <row r="26" spans="2:14" ht="14.25" x14ac:dyDescent="0.2">
      <c r="B26" s="80" t="s">
        <v>74</v>
      </c>
      <c r="C26" s="85" t="s">
        <v>113</v>
      </c>
      <c r="D26" s="80" t="s">
        <v>28</v>
      </c>
      <c r="E26" s="86"/>
      <c r="F26" s="86"/>
      <c r="G26" s="86"/>
      <c r="H26" s="86"/>
      <c r="I26" s="86"/>
      <c r="J26" s="86"/>
      <c r="K26" s="87" t="str">
        <f t="shared" si="0"/>
        <v/>
      </c>
      <c r="L26" s="87" t="str">
        <f t="shared" si="1"/>
        <v/>
      </c>
      <c r="M26" s="87" t="str">
        <f t="shared" si="2"/>
        <v/>
      </c>
      <c r="N26" s="87" t="str">
        <f t="shared" si="3"/>
        <v/>
      </c>
    </row>
    <row r="27" spans="2:14" x14ac:dyDescent="0.2">
      <c r="B27" s="65"/>
      <c r="C27" s="69"/>
      <c r="D27" s="65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2:14" ht="15.75" x14ac:dyDescent="0.2">
      <c r="B28" s="65"/>
      <c r="C28" s="66" t="s">
        <v>73</v>
      </c>
      <c r="D28" s="65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2:14" ht="14.25" x14ac:dyDescent="0.2">
      <c r="B29" s="80">
        <v>10</v>
      </c>
      <c r="C29" s="85" t="s">
        <v>114</v>
      </c>
      <c r="D29" s="80" t="s">
        <v>28</v>
      </c>
      <c r="E29" s="86"/>
      <c r="F29" s="86"/>
      <c r="G29" s="86"/>
      <c r="H29" s="86"/>
      <c r="I29" s="86"/>
      <c r="J29" s="86"/>
      <c r="K29" s="87" t="str">
        <f t="shared" ref="K29:L35" si="4">+IF(E29=0,"",((F29-E29)/E29)*100)</f>
        <v/>
      </c>
      <c r="L29" s="87" t="str">
        <f t="shared" si="4"/>
        <v/>
      </c>
      <c r="M29" s="87" t="str">
        <f t="shared" ref="M29:M35" si="5">+IF(E29=0,"",((G29-E29)/E29)*100)</f>
        <v/>
      </c>
      <c r="N29" s="87" t="str">
        <f t="shared" ref="N29:N35" si="6">+IF(I29=0,"",((J29-I29)/I29)*100)</f>
        <v/>
      </c>
    </row>
    <row r="30" spans="2:14" ht="14.25" x14ac:dyDescent="0.2">
      <c r="B30" s="80">
        <v>11</v>
      </c>
      <c r="C30" s="85" t="s">
        <v>115</v>
      </c>
      <c r="D30" s="80" t="s">
        <v>28</v>
      </c>
      <c r="E30" s="86"/>
      <c r="F30" s="86"/>
      <c r="G30" s="86"/>
      <c r="H30" s="86"/>
      <c r="I30" s="86"/>
      <c r="J30" s="86"/>
      <c r="K30" s="87" t="str">
        <f t="shared" si="4"/>
        <v/>
      </c>
      <c r="L30" s="87" t="str">
        <f t="shared" si="4"/>
        <v/>
      </c>
      <c r="M30" s="87" t="str">
        <f t="shared" si="5"/>
        <v/>
      </c>
      <c r="N30" s="87" t="str">
        <f t="shared" si="6"/>
        <v/>
      </c>
    </row>
    <row r="31" spans="2:14" ht="14.25" x14ac:dyDescent="0.2">
      <c r="B31" s="80">
        <v>12</v>
      </c>
      <c r="C31" s="85" t="s">
        <v>116</v>
      </c>
      <c r="D31" s="80" t="s">
        <v>28</v>
      </c>
      <c r="E31" s="86"/>
      <c r="F31" s="86"/>
      <c r="G31" s="86"/>
      <c r="H31" s="86"/>
      <c r="I31" s="86"/>
      <c r="J31" s="86"/>
      <c r="K31" s="87" t="str">
        <f t="shared" si="4"/>
        <v/>
      </c>
      <c r="L31" s="87" t="str">
        <f t="shared" si="4"/>
        <v/>
      </c>
      <c r="M31" s="87" t="str">
        <f t="shared" si="5"/>
        <v/>
      </c>
      <c r="N31" s="87" t="str">
        <f t="shared" si="6"/>
        <v/>
      </c>
    </row>
    <row r="32" spans="2:14" ht="14.25" x14ac:dyDescent="0.2">
      <c r="B32" s="80">
        <v>13</v>
      </c>
      <c r="C32" s="85" t="s">
        <v>117</v>
      </c>
      <c r="D32" s="80" t="s">
        <v>28</v>
      </c>
      <c r="E32" s="86"/>
      <c r="F32" s="86"/>
      <c r="G32" s="86"/>
      <c r="H32" s="86"/>
      <c r="I32" s="86"/>
      <c r="J32" s="86"/>
      <c r="K32" s="87" t="str">
        <f t="shared" si="4"/>
        <v/>
      </c>
      <c r="L32" s="87" t="str">
        <f t="shared" si="4"/>
        <v/>
      </c>
      <c r="M32" s="87" t="str">
        <f t="shared" si="5"/>
        <v/>
      </c>
      <c r="N32" s="87" t="str">
        <f t="shared" si="6"/>
        <v/>
      </c>
    </row>
    <row r="33" spans="2:14" ht="14.25" x14ac:dyDescent="0.2">
      <c r="B33" s="80">
        <v>14</v>
      </c>
      <c r="C33" s="85" t="s">
        <v>118</v>
      </c>
      <c r="D33" s="80" t="s">
        <v>28</v>
      </c>
      <c r="E33" s="86"/>
      <c r="F33" s="86"/>
      <c r="G33" s="86"/>
      <c r="H33" s="86"/>
      <c r="I33" s="86"/>
      <c r="J33" s="86"/>
      <c r="K33" s="87" t="str">
        <f t="shared" si="4"/>
        <v/>
      </c>
      <c r="L33" s="87" t="str">
        <f t="shared" si="4"/>
        <v/>
      </c>
      <c r="M33" s="87" t="str">
        <f t="shared" si="5"/>
        <v/>
      </c>
      <c r="N33" s="87" t="str">
        <f t="shared" si="6"/>
        <v/>
      </c>
    </row>
    <row r="34" spans="2:14" ht="14.25" x14ac:dyDescent="0.2">
      <c r="B34" s="80">
        <v>15</v>
      </c>
      <c r="C34" s="85" t="s">
        <v>119</v>
      </c>
      <c r="D34" s="80" t="s">
        <v>28</v>
      </c>
      <c r="E34" s="86"/>
      <c r="F34" s="86"/>
      <c r="G34" s="86"/>
      <c r="H34" s="86"/>
      <c r="I34" s="86"/>
      <c r="J34" s="86"/>
      <c r="K34" s="87" t="str">
        <f t="shared" si="4"/>
        <v/>
      </c>
      <c r="L34" s="87" t="str">
        <f t="shared" si="4"/>
        <v/>
      </c>
      <c r="M34" s="87" t="str">
        <f t="shared" si="5"/>
        <v/>
      </c>
      <c r="N34" s="87" t="str">
        <f t="shared" si="6"/>
        <v/>
      </c>
    </row>
    <row r="35" spans="2:14" x14ac:dyDescent="0.2">
      <c r="B35" s="65"/>
      <c r="C35" s="69"/>
      <c r="D35" s="65"/>
      <c r="E35" s="68"/>
      <c r="F35" s="68"/>
      <c r="G35" s="64"/>
      <c r="H35" s="64"/>
      <c r="I35" s="64"/>
      <c r="J35" s="64"/>
      <c r="K35" s="67" t="str">
        <f t="shared" si="4"/>
        <v/>
      </c>
      <c r="L35" s="67" t="str">
        <f t="shared" si="4"/>
        <v/>
      </c>
      <c r="M35" s="67" t="str">
        <f t="shared" si="5"/>
        <v/>
      </c>
      <c r="N35" s="67" t="str">
        <f t="shared" si="6"/>
        <v/>
      </c>
    </row>
    <row r="36" spans="2:14" ht="15.75" x14ac:dyDescent="0.2">
      <c r="B36" s="65"/>
      <c r="C36" s="66" t="s">
        <v>72</v>
      </c>
      <c r="D36" s="65"/>
      <c r="E36" s="64"/>
      <c r="F36" s="64"/>
      <c r="G36" s="64"/>
      <c r="H36" s="64"/>
      <c r="I36" s="64"/>
      <c r="J36" s="64"/>
      <c r="K36" s="64"/>
      <c r="L36" s="64"/>
      <c r="M36" s="64"/>
      <c r="N36" s="64"/>
    </row>
    <row r="37" spans="2:14" ht="14.25" x14ac:dyDescent="0.2">
      <c r="B37" s="88">
        <v>16</v>
      </c>
      <c r="C37" s="89" t="s">
        <v>71</v>
      </c>
      <c r="D37" s="88" t="s">
        <v>67</v>
      </c>
      <c r="E37" s="90" t="str">
        <f>IF(ISERROR(E26/E18)*100,"ND",E26/E18*100)</f>
        <v>ND</v>
      </c>
      <c r="F37" s="90" t="str">
        <f>IF(ISERROR(F26/F18)*100,"ND",F26/F18*100)</f>
        <v>ND</v>
      </c>
      <c r="G37" s="90" t="str">
        <f>IF(ISERROR(G26/G18)*100,"ND",G26/G18*100)</f>
        <v>ND</v>
      </c>
      <c r="H37" s="90"/>
      <c r="I37" s="90" t="str">
        <f>IF(ISERROR(I26/I18)*100,"ND",I26/I18*100)</f>
        <v>ND</v>
      </c>
      <c r="J37" s="90" t="str">
        <f>IF(ISERROR(J26/J18)*100,"ND",J26/J18*100)</f>
        <v>ND</v>
      </c>
      <c r="K37" s="90" t="str">
        <f>+IF(OR(E37="ND",F37="ND"),"",F37-E37)</f>
        <v/>
      </c>
      <c r="L37" s="90" t="str">
        <f>+IF(OR(F37="ND",G37="ND"),"",G37-F37)</f>
        <v/>
      </c>
      <c r="M37" s="90" t="str">
        <f>+IF(OR(E37="ND",G37="ND"),"",G37-E37)</f>
        <v/>
      </c>
      <c r="N37" s="90" t="str">
        <f>+IF(OR(I37="ND",J37="ND"),"",J37-I37)</f>
        <v/>
      </c>
    </row>
    <row r="38" spans="2:14" ht="14.25" x14ac:dyDescent="0.2">
      <c r="B38" s="88">
        <v>17</v>
      </c>
      <c r="C38" s="89" t="s">
        <v>70</v>
      </c>
      <c r="D38" s="88" t="s">
        <v>69</v>
      </c>
      <c r="E38" s="90">
        <f>IF(ISERROR(E22+E24-E25),"ND",E22+E24-E25)</f>
        <v>0</v>
      </c>
      <c r="F38" s="90">
        <f>IF(ISERROR(F22+F24-F25),"ND",F22+F24-F25)</f>
        <v>0</v>
      </c>
      <c r="G38" s="90">
        <f>IF(ISERROR(G22+G24-G25),"ND",G22+G24-G25)</f>
        <v>0</v>
      </c>
      <c r="H38" s="90"/>
      <c r="I38" s="90">
        <f>IF(ISERROR(I22+I24-I25),"ND",I22+I24-I25)</f>
        <v>0</v>
      </c>
      <c r="J38" s="90">
        <f>IF(ISERROR(J22+J24-J25),"ND",J22+J24-J25)</f>
        <v>0</v>
      </c>
      <c r="K38" s="90" t="str">
        <f>+IF(E38=0,"",((F38-E38)/E38)*100)</f>
        <v/>
      </c>
      <c r="L38" s="90" t="str">
        <f>+IF(F38=0,"",((G38-F38)/F38)*100)</f>
        <v/>
      </c>
      <c r="M38" s="90" t="str">
        <f>+IF(E38=0,"",((G38-E38)/E38)*100)</f>
        <v/>
      </c>
      <c r="N38" s="90" t="str">
        <f>+IF(I38=0,"",((J38-I38)/I38)*100)</f>
        <v/>
      </c>
    </row>
    <row r="39" spans="2:14" ht="14.25" x14ac:dyDescent="0.2">
      <c r="B39" s="88">
        <v>18</v>
      </c>
      <c r="C39" s="89" t="s">
        <v>68</v>
      </c>
      <c r="D39" s="88" t="s">
        <v>67</v>
      </c>
      <c r="E39" s="91" t="str">
        <f>IF(ISERROR(E23/E29)*100,"ND",(E23/E29)*100)</f>
        <v>ND</v>
      </c>
      <c r="F39" s="91" t="str">
        <f>IF(ISERROR(F23/F29)*100,"ND",(F23/F29)*100)</f>
        <v>ND</v>
      </c>
      <c r="G39" s="91" t="str">
        <f>IF(ISERROR(G23/G29)*100,"ND",(G23/G29)*100)</f>
        <v>ND</v>
      </c>
      <c r="H39" s="91"/>
      <c r="I39" s="91" t="str">
        <f>IF(ISERROR(I23/I29)*100,"ND",(I23/I29)*100)</f>
        <v>ND</v>
      </c>
      <c r="J39" s="91" t="str">
        <f>IF(ISERROR(J23/J29)*100,"ND",(J23/J29)*100)</f>
        <v>ND</v>
      </c>
      <c r="K39" s="90" t="str">
        <f>+IF(OR(E39="ND",F39="ND"),"",F39-E39)</f>
        <v/>
      </c>
      <c r="L39" s="90" t="str">
        <f>+IF(OR(F39="ND",G39="ND"),"",G39-F39)</f>
        <v/>
      </c>
      <c r="M39" s="90" t="str">
        <f>+IF(OR(E39="ND",G39="ND"),"",G39-E39)</f>
        <v/>
      </c>
      <c r="N39" s="90" t="str">
        <f>+IF(OR(I39="ND",J39="ND"),"",J39-I39)</f>
        <v/>
      </c>
    </row>
    <row r="40" spans="2:14" ht="14.25" x14ac:dyDescent="0.2">
      <c r="B40" s="88">
        <v>19</v>
      </c>
      <c r="C40" s="89" t="s">
        <v>66</v>
      </c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2:14" ht="14.25" x14ac:dyDescent="0.2">
      <c r="B41" s="88">
        <v>20</v>
      </c>
      <c r="C41" s="92" t="s">
        <v>65</v>
      </c>
      <c r="D41" s="89"/>
      <c r="E41" s="90" t="str">
        <f>IF(ISERROR(E31/E32),"ND",E31/E32)</f>
        <v>ND</v>
      </c>
      <c r="F41" s="90" t="str">
        <f>IF(ISERROR(F31/F32),"ND",F31/F32)</f>
        <v>ND</v>
      </c>
      <c r="G41" s="90" t="str">
        <f>IF(ISERROR(G31/G32),"ND",G31/G32)</f>
        <v>ND</v>
      </c>
      <c r="H41" s="90"/>
      <c r="I41" s="90" t="str">
        <f>IF(ISERROR(I31/I32),"ND",I31/I32)</f>
        <v>ND</v>
      </c>
      <c r="J41" s="90" t="str">
        <f>IF(ISERROR(J31/J32),"ND",J31/J32)</f>
        <v>ND</v>
      </c>
      <c r="K41" s="90" t="str">
        <f t="shared" ref="K41:L44" si="7">+IF(OR(E41="ND",F41="ND"),"",F41-E41)</f>
        <v/>
      </c>
      <c r="L41" s="90" t="str">
        <f t="shared" si="7"/>
        <v/>
      </c>
      <c r="M41" s="90" t="str">
        <f>+IF(OR(E41="ND",G41="ND"),"",G41-E41)</f>
        <v/>
      </c>
      <c r="N41" s="90" t="str">
        <f>+IF(OR(I41="ND",J41="ND"),"",J41-I41)</f>
        <v/>
      </c>
    </row>
    <row r="42" spans="2:14" ht="14.25" x14ac:dyDescent="0.2">
      <c r="B42" s="88">
        <v>21</v>
      </c>
      <c r="C42" s="92" t="s">
        <v>64</v>
      </c>
      <c r="D42" s="89"/>
      <c r="E42" s="90" t="str">
        <f>IF(ISERROR((E31-E33)/E32),"ND",((E31-E33)/E32))</f>
        <v>ND</v>
      </c>
      <c r="F42" s="90" t="str">
        <f>IF(ISERROR((F31-F33)/F32),"ND",((F31-F33)/F32))</f>
        <v>ND</v>
      </c>
      <c r="G42" s="90" t="str">
        <f>IF(ISERROR((G31-G33)/G32),"ND",((G31-G33)/G32))</f>
        <v>ND</v>
      </c>
      <c r="H42" s="90"/>
      <c r="I42" s="90" t="str">
        <f>IF(ISERROR((I31-I33)/I32),"ND",((I31-I33)/I32))</f>
        <v>ND</v>
      </c>
      <c r="J42" s="90" t="str">
        <f>IF(ISERROR((J31-J33)/J32),"ND",((J31-J33)/J32))</f>
        <v>ND</v>
      </c>
      <c r="K42" s="90" t="str">
        <f t="shared" si="7"/>
        <v/>
      </c>
      <c r="L42" s="90" t="str">
        <f t="shared" si="7"/>
        <v/>
      </c>
      <c r="M42" s="90" t="str">
        <f>+IF(OR(E42="ND",G42="ND"),"",G42-E42)</f>
        <v/>
      </c>
      <c r="N42" s="90" t="str">
        <f>+IF(OR(I42="ND",J42="ND"),"",J42-I42)</f>
        <v/>
      </c>
    </row>
    <row r="43" spans="2:14" ht="14.25" x14ac:dyDescent="0.2">
      <c r="B43" s="88">
        <v>22</v>
      </c>
      <c r="C43" s="92" t="s">
        <v>63</v>
      </c>
      <c r="D43" s="89"/>
      <c r="E43" s="90" t="str">
        <f>IF(ISERROR(E34/E30),"ND",E34/E30)</f>
        <v>ND</v>
      </c>
      <c r="F43" s="90" t="str">
        <f>IF(ISERROR(F34/F30),"ND",F34/F30)</f>
        <v>ND</v>
      </c>
      <c r="G43" s="90" t="str">
        <f>IF(ISERROR(G34/G30),"ND",G34/G30)</f>
        <v>ND</v>
      </c>
      <c r="H43" s="90"/>
      <c r="I43" s="90" t="str">
        <f>IF(ISERROR(I34/I30),"ND",I34/I30)</f>
        <v>ND</v>
      </c>
      <c r="J43" s="90" t="str">
        <f>IF(ISERROR(J34/J30),"ND",J34/J30)</f>
        <v>ND</v>
      </c>
      <c r="K43" s="90" t="str">
        <f t="shared" si="7"/>
        <v/>
      </c>
      <c r="L43" s="90" t="str">
        <f t="shared" si="7"/>
        <v/>
      </c>
      <c r="M43" s="90" t="str">
        <f>+IF(OR(E43="ND",G43="ND"),"",G43-E43)</f>
        <v/>
      </c>
      <c r="N43" s="90" t="str">
        <f>+IF(OR(I43="ND",J43="ND"),"",J43-I43)</f>
        <v/>
      </c>
    </row>
    <row r="44" spans="2:14" ht="14.25" x14ac:dyDescent="0.2">
      <c r="B44" s="88">
        <v>23</v>
      </c>
      <c r="C44" s="92" t="s">
        <v>62</v>
      </c>
      <c r="D44" s="89"/>
      <c r="E44" s="90" t="str">
        <f>IF(ISERROR(E34/E29),"ND",E34/E29)</f>
        <v>ND</v>
      </c>
      <c r="F44" s="90" t="str">
        <f>IF(ISERROR(F34/F29),"ND",F34/F29)</f>
        <v>ND</v>
      </c>
      <c r="G44" s="90" t="str">
        <f>IF(ISERROR(G34/G29),"ND",G34/G29)</f>
        <v>ND</v>
      </c>
      <c r="H44" s="90"/>
      <c r="I44" s="90" t="str">
        <f>IF(ISERROR(I34/I29),"ND",I34/I29)</f>
        <v>ND</v>
      </c>
      <c r="J44" s="90" t="str">
        <f>IF(ISERROR(J34/J29),"ND",J34/J29)</f>
        <v>ND</v>
      </c>
      <c r="K44" s="90" t="str">
        <f t="shared" si="7"/>
        <v/>
      </c>
      <c r="L44" s="90" t="str">
        <f t="shared" si="7"/>
        <v/>
      </c>
      <c r="M44" s="90" t="str">
        <f>+IF(OR(E44="ND",G44="ND"),"",G44-E44)</f>
        <v/>
      </c>
      <c r="N44" s="90" t="str">
        <f>+IF(OR(I44="ND",J44="ND"),"",J44-I44)</f>
        <v/>
      </c>
    </row>
    <row r="45" spans="2:14" x14ac:dyDescent="0.2">
      <c r="B45" s="63"/>
      <c r="C45" s="62"/>
      <c r="D45" s="62"/>
      <c r="E45" s="61"/>
      <c r="F45" s="61"/>
      <c r="G45" s="61"/>
      <c r="H45" s="61"/>
      <c r="I45" s="61"/>
      <c r="J45" s="60"/>
    </row>
    <row r="46" spans="2:14" ht="18" x14ac:dyDescent="0.2">
      <c r="B46" s="125" t="s">
        <v>120</v>
      </c>
      <c r="C46" s="126"/>
      <c r="D46" s="126"/>
      <c r="E46" s="23"/>
      <c r="F46" s="23"/>
      <c r="G46" s="23"/>
      <c r="H46" s="23"/>
      <c r="I46" s="23"/>
      <c r="J46" s="23"/>
      <c r="K46" s="23"/>
      <c r="L46" s="23"/>
      <c r="M46" s="39"/>
      <c r="N46" s="39"/>
    </row>
    <row r="47" spans="2:14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ht="15" x14ac:dyDescent="0.2">
      <c r="B48" s="123" t="s">
        <v>124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</row>
    <row r="49" spans="2:14" ht="15" x14ac:dyDescent="0.2">
      <c r="B49" s="123" t="s">
        <v>121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</row>
    <row r="50" spans="2:14" ht="15" x14ac:dyDescent="0.2">
      <c r="B50" s="123" t="s">
        <v>122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</row>
    <row r="51" spans="2:14" ht="26.25" customHeight="1" x14ac:dyDescent="0.2">
      <c r="B51" s="123" t="s">
        <v>132</v>
      </c>
      <c r="C51" s="132"/>
      <c r="D51" s="132"/>
      <c r="E51" s="132"/>
      <c r="F51" s="132"/>
      <c r="G51" s="132"/>
      <c r="H51" s="132"/>
      <c r="I51" s="132"/>
      <c r="J51" s="132"/>
      <c r="K51" s="132"/>
      <c r="L51" s="102"/>
    </row>
    <row r="52" spans="2:14" s="1" customFormat="1" ht="15.95" customHeight="1" x14ac:dyDescent="0.25">
      <c r="B52" s="121" t="s">
        <v>134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</row>
    <row r="53" spans="2:14" s="1" customFormat="1" ht="14.45" customHeight="1" x14ac:dyDescent="0.25">
      <c r="B53" s="121" t="s">
        <v>135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</row>
  </sheetData>
  <mergeCells count="16">
    <mergeCell ref="B51:K51"/>
    <mergeCell ref="B1:S1"/>
    <mergeCell ref="B52:L52"/>
    <mergeCell ref="B53:L53"/>
    <mergeCell ref="B46:D46"/>
    <mergeCell ref="B48:N48"/>
    <mergeCell ref="B49:N49"/>
    <mergeCell ref="B50:N50"/>
    <mergeCell ref="D12:J12"/>
    <mergeCell ref="D13:J13"/>
    <mergeCell ref="D14:J14"/>
    <mergeCell ref="D6:K6"/>
    <mergeCell ref="D7:K7"/>
    <mergeCell ref="D8:K8"/>
    <mergeCell ref="D9:K9"/>
    <mergeCell ref="D10:K10"/>
  </mergeCells>
  <printOptions horizontalCentered="1" verticalCentered="1"/>
  <pageMargins left="0.32" right="0.31" top="0.44" bottom="0.3" header="0" footer="0"/>
  <pageSetup scale="62" orientation="landscape" r:id="rId1"/>
  <headerFooter alignWithMargins="0">
    <oddHeader>&amp;L&amp;F&amp;C&amp;D&amp;R&amp;P</oddHeader>
    <oddFooter>&amp;L&amp;Z&amp;R&amp;A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W50"/>
  <sheetViews>
    <sheetView zoomScale="90" zoomScaleNormal="90" zoomScaleSheetLayoutView="100" workbookViewId="0">
      <selection activeCell="B2" sqref="B2:P2"/>
    </sheetView>
  </sheetViews>
  <sheetFormatPr baseColWidth="10" defaultColWidth="11.42578125" defaultRowHeight="12.75" x14ac:dyDescent="0.2"/>
  <cols>
    <col min="1" max="1" width="11.42578125" style="47"/>
    <col min="2" max="2" width="5.42578125" style="47" customWidth="1"/>
    <col min="3" max="3" width="43.42578125" style="47" customWidth="1"/>
    <col min="4" max="4" width="9.140625" style="47" customWidth="1"/>
    <col min="5" max="10" width="22.42578125" style="47" customWidth="1"/>
    <col min="11" max="13" width="11.42578125" style="47"/>
    <col min="14" max="14" width="12.42578125" style="47" customWidth="1"/>
    <col min="15" max="258" width="11.42578125" style="47"/>
    <col min="259" max="259" width="5.42578125" style="47" customWidth="1"/>
    <col min="260" max="260" width="43.42578125" style="47" customWidth="1"/>
    <col min="261" max="261" width="9.140625" style="47" customWidth="1"/>
    <col min="262" max="266" width="22.42578125" style="47" customWidth="1"/>
    <col min="267" max="514" width="11.42578125" style="47"/>
    <col min="515" max="515" width="5.42578125" style="47" customWidth="1"/>
    <col min="516" max="516" width="43.42578125" style="47" customWidth="1"/>
    <col min="517" max="517" width="9.140625" style="47" customWidth="1"/>
    <col min="518" max="522" width="22.42578125" style="47" customWidth="1"/>
    <col min="523" max="770" width="11.42578125" style="47"/>
    <col min="771" max="771" width="5.42578125" style="47" customWidth="1"/>
    <col min="772" max="772" width="43.42578125" style="47" customWidth="1"/>
    <col min="773" max="773" width="9.140625" style="47" customWidth="1"/>
    <col min="774" max="778" width="22.42578125" style="47" customWidth="1"/>
    <col min="779" max="1026" width="11.42578125" style="47"/>
    <col min="1027" max="1027" width="5.42578125" style="47" customWidth="1"/>
    <col min="1028" max="1028" width="43.42578125" style="47" customWidth="1"/>
    <col min="1029" max="1029" width="9.140625" style="47" customWidth="1"/>
    <col min="1030" max="1034" width="22.42578125" style="47" customWidth="1"/>
    <col min="1035" max="1282" width="11.42578125" style="47"/>
    <col min="1283" max="1283" width="5.42578125" style="47" customWidth="1"/>
    <col min="1284" max="1284" width="43.42578125" style="47" customWidth="1"/>
    <col min="1285" max="1285" width="9.140625" style="47" customWidth="1"/>
    <col min="1286" max="1290" width="22.42578125" style="47" customWidth="1"/>
    <col min="1291" max="1538" width="11.42578125" style="47"/>
    <col min="1539" max="1539" width="5.42578125" style="47" customWidth="1"/>
    <col min="1540" max="1540" width="43.42578125" style="47" customWidth="1"/>
    <col min="1541" max="1541" width="9.140625" style="47" customWidth="1"/>
    <col min="1542" max="1546" width="22.42578125" style="47" customWidth="1"/>
    <col min="1547" max="1794" width="11.42578125" style="47"/>
    <col min="1795" max="1795" width="5.42578125" style="47" customWidth="1"/>
    <col min="1796" max="1796" width="43.42578125" style="47" customWidth="1"/>
    <col min="1797" max="1797" width="9.140625" style="47" customWidth="1"/>
    <col min="1798" max="1802" width="22.42578125" style="47" customWidth="1"/>
    <col min="1803" max="2050" width="11.42578125" style="47"/>
    <col min="2051" max="2051" width="5.42578125" style="47" customWidth="1"/>
    <col min="2052" max="2052" width="43.42578125" style="47" customWidth="1"/>
    <col min="2053" max="2053" width="9.140625" style="47" customWidth="1"/>
    <col min="2054" max="2058" width="22.42578125" style="47" customWidth="1"/>
    <col min="2059" max="2306" width="11.42578125" style="47"/>
    <col min="2307" max="2307" width="5.42578125" style="47" customWidth="1"/>
    <col min="2308" max="2308" width="43.42578125" style="47" customWidth="1"/>
    <col min="2309" max="2309" width="9.140625" style="47" customWidth="1"/>
    <col min="2310" max="2314" width="22.42578125" style="47" customWidth="1"/>
    <col min="2315" max="2562" width="11.42578125" style="47"/>
    <col min="2563" max="2563" width="5.42578125" style="47" customWidth="1"/>
    <col min="2564" max="2564" width="43.42578125" style="47" customWidth="1"/>
    <col min="2565" max="2565" width="9.140625" style="47" customWidth="1"/>
    <col min="2566" max="2570" width="22.42578125" style="47" customWidth="1"/>
    <col min="2571" max="2818" width="11.42578125" style="47"/>
    <col min="2819" max="2819" width="5.42578125" style="47" customWidth="1"/>
    <col min="2820" max="2820" width="43.42578125" style="47" customWidth="1"/>
    <col min="2821" max="2821" width="9.140625" style="47" customWidth="1"/>
    <col min="2822" max="2826" width="22.42578125" style="47" customWidth="1"/>
    <col min="2827" max="3074" width="11.42578125" style="47"/>
    <col min="3075" max="3075" width="5.42578125" style="47" customWidth="1"/>
    <col min="3076" max="3076" width="43.42578125" style="47" customWidth="1"/>
    <col min="3077" max="3077" width="9.140625" style="47" customWidth="1"/>
    <col min="3078" max="3082" width="22.42578125" style="47" customWidth="1"/>
    <col min="3083" max="3330" width="11.42578125" style="47"/>
    <col min="3331" max="3331" width="5.42578125" style="47" customWidth="1"/>
    <col min="3332" max="3332" width="43.42578125" style="47" customWidth="1"/>
    <col min="3333" max="3333" width="9.140625" style="47" customWidth="1"/>
    <col min="3334" max="3338" width="22.42578125" style="47" customWidth="1"/>
    <col min="3339" max="3586" width="11.42578125" style="47"/>
    <col min="3587" max="3587" width="5.42578125" style="47" customWidth="1"/>
    <col min="3588" max="3588" width="43.42578125" style="47" customWidth="1"/>
    <col min="3589" max="3589" width="9.140625" style="47" customWidth="1"/>
    <col min="3590" max="3594" width="22.42578125" style="47" customWidth="1"/>
    <col min="3595" max="3842" width="11.42578125" style="47"/>
    <col min="3843" max="3843" width="5.42578125" style="47" customWidth="1"/>
    <col min="3844" max="3844" width="43.42578125" style="47" customWidth="1"/>
    <col min="3845" max="3845" width="9.140625" style="47" customWidth="1"/>
    <col min="3846" max="3850" width="22.42578125" style="47" customWidth="1"/>
    <col min="3851" max="4098" width="11.42578125" style="47"/>
    <col min="4099" max="4099" width="5.42578125" style="47" customWidth="1"/>
    <col min="4100" max="4100" width="43.42578125" style="47" customWidth="1"/>
    <col min="4101" max="4101" width="9.140625" style="47" customWidth="1"/>
    <col min="4102" max="4106" width="22.42578125" style="47" customWidth="1"/>
    <col min="4107" max="4354" width="11.42578125" style="47"/>
    <col min="4355" max="4355" width="5.42578125" style="47" customWidth="1"/>
    <col min="4356" max="4356" width="43.42578125" style="47" customWidth="1"/>
    <col min="4357" max="4357" width="9.140625" style="47" customWidth="1"/>
    <col min="4358" max="4362" width="22.42578125" style="47" customWidth="1"/>
    <col min="4363" max="4610" width="11.42578125" style="47"/>
    <col min="4611" max="4611" width="5.42578125" style="47" customWidth="1"/>
    <col min="4612" max="4612" width="43.42578125" style="47" customWidth="1"/>
    <col min="4613" max="4613" width="9.140625" style="47" customWidth="1"/>
    <col min="4614" max="4618" width="22.42578125" style="47" customWidth="1"/>
    <col min="4619" max="4866" width="11.42578125" style="47"/>
    <col min="4867" max="4867" width="5.42578125" style="47" customWidth="1"/>
    <col min="4868" max="4868" width="43.42578125" style="47" customWidth="1"/>
    <col min="4869" max="4869" width="9.140625" style="47" customWidth="1"/>
    <col min="4870" max="4874" width="22.42578125" style="47" customWidth="1"/>
    <col min="4875" max="5122" width="11.42578125" style="47"/>
    <col min="5123" max="5123" width="5.42578125" style="47" customWidth="1"/>
    <col min="5124" max="5124" width="43.42578125" style="47" customWidth="1"/>
    <col min="5125" max="5125" width="9.140625" style="47" customWidth="1"/>
    <col min="5126" max="5130" width="22.42578125" style="47" customWidth="1"/>
    <col min="5131" max="5378" width="11.42578125" style="47"/>
    <col min="5379" max="5379" width="5.42578125" style="47" customWidth="1"/>
    <col min="5380" max="5380" width="43.42578125" style="47" customWidth="1"/>
    <col min="5381" max="5381" width="9.140625" style="47" customWidth="1"/>
    <col min="5382" max="5386" width="22.42578125" style="47" customWidth="1"/>
    <col min="5387" max="5634" width="11.42578125" style="47"/>
    <col min="5635" max="5635" width="5.42578125" style="47" customWidth="1"/>
    <col min="5636" max="5636" width="43.42578125" style="47" customWidth="1"/>
    <col min="5637" max="5637" width="9.140625" style="47" customWidth="1"/>
    <col min="5638" max="5642" width="22.42578125" style="47" customWidth="1"/>
    <col min="5643" max="5890" width="11.42578125" style="47"/>
    <col min="5891" max="5891" width="5.42578125" style="47" customWidth="1"/>
    <col min="5892" max="5892" width="43.42578125" style="47" customWidth="1"/>
    <col min="5893" max="5893" width="9.140625" style="47" customWidth="1"/>
    <col min="5894" max="5898" width="22.42578125" style="47" customWidth="1"/>
    <col min="5899" max="6146" width="11.42578125" style="47"/>
    <col min="6147" max="6147" width="5.42578125" style="47" customWidth="1"/>
    <col min="6148" max="6148" width="43.42578125" style="47" customWidth="1"/>
    <col min="6149" max="6149" width="9.140625" style="47" customWidth="1"/>
    <col min="6150" max="6154" width="22.42578125" style="47" customWidth="1"/>
    <col min="6155" max="6402" width="11.42578125" style="47"/>
    <col min="6403" max="6403" width="5.42578125" style="47" customWidth="1"/>
    <col min="6404" max="6404" width="43.42578125" style="47" customWidth="1"/>
    <col min="6405" max="6405" width="9.140625" style="47" customWidth="1"/>
    <col min="6406" max="6410" width="22.42578125" style="47" customWidth="1"/>
    <col min="6411" max="6658" width="11.42578125" style="47"/>
    <col min="6659" max="6659" width="5.42578125" style="47" customWidth="1"/>
    <col min="6660" max="6660" width="43.42578125" style="47" customWidth="1"/>
    <col min="6661" max="6661" width="9.140625" style="47" customWidth="1"/>
    <col min="6662" max="6666" width="22.42578125" style="47" customWidth="1"/>
    <col min="6667" max="6914" width="11.42578125" style="47"/>
    <col min="6915" max="6915" width="5.42578125" style="47" customWidth="1"/>
    <col min="6916" max="6916" width="43.42578125" style="47" customWidth="1"/>
    <col min="6917" max="6917" width="9.140625" style="47" customWidth="1"/>
    <col min="6918" max="6922" width="22.42578125" style="47" customWidth="1"/>
    <col min="6923" max="7170" width="11.42578125" style="47"/>
    <col min="7171" max="7171" width="5.42578125" style="47" customWidth="1"/>
    <col min="7172" max="7172" width="43.42578125" style="47" customWidth="1"/>
    <col min="7173" max="7173" width="9.140625" style="47" customWidth="1"/>
    <col min="7174" max="7178" width="22.42578125" style="47" customWidth="1"/>
    <col min="7179" max="7426" width="11.42578125" style="47"/>
    <col min="7427" max="7427" width="5.42578125" style="47" customWidth="1"/>
    <col min="7428" max="7428" width="43.42578125" style="47" customWidth="1"/>
    <col min="7429" max="7429" width="9.140625" style="47" customWidth="1"/>
    <col min="7430" max="7434" width="22.42578125" style="47" customWidth="1"/>
    <col min="7435" max="7682" width="11.42578125" style="47"/>
    <col min="7683" max="7683" width="5.42578125" style="47" customWidth="1"/>
    <col min="7684" max="7684" width="43.42578125" style="47" customWidth="1"/>
    <col min="7685" max="7685" width="9.140625" style="47" customWidth="1"/>
    <col min="7686" max="7690" width="22.42578125" style="47" customWidth="1"/>
    <col min="7691" max="7938" width="11.42578125" style="47"/>
    <col min="7939" max="7939" width="5.42578125" style="47" customWidth="1"/>
    <col min="7940" max="7940" width="43.42578125" style="47" customWidth="1"/>
    <col min="7941" max="7941" width="9.140625" style="47" customWidth="1"/>
    <col min="7942" max="7946" width="22.42578125" style="47" customWidth="1"/>
    <col min="7947" max="8194" width="11.42578125" style="47"/>
    <col min="8195" max="8195" width="5.42578125" style="47" customWidth="1"/>
    <col min="8196" max="8196" width="43.42578125" style="47" customWidth="1"/>
    <col min="8197" max="8197" width="9.140625" style="47" customWidth="1"/>
    <col min="8198" max="8202" width="22.42578125" style="47" customWidth="1"/>
    <col min="8203" max="8450" width="11.42578125" style="47"/>
    <col min="8451" max="8451" width="5.42578125" style="47" customWidth="1"/>
    <col min="8452" max="8452" width="43.42578125" style="47" customWidth="1"/>
    <col min="8453" max="8453" width="9.140625" style="47" customWidth="1"/>
    <col min="8454" max="8458" width="22.42578125" style="47" customWidth="1"/>
    <col min="8459" max="8706" width="11.42578125" style="47"/>
    <col min="8707" max="8707" width="5.42578125" style="47" customWidth="1"/>
    <col min="8708" max="8708" width="43.42578125" style="47" customWidth="1"/>
    <col min="8709" max="8709" width="9.140625" style="47" customWidth="1"/>
    <col min="8710" max="8714" width="22.42578125" style="47" customWidth="1"/>
    <col min="8715" max="8962" width="11.42578125" style="47"/>
    <col min="8963" max="8963" width="5.42578125" style="47" customWidth="1"/>
    <col min="8964" max="8964" width="43.42578125" style="47" customWidth="1"/>
    <col min="8965" max="8965" width="9.140625" style="47" customWidth="1"/>
    <col min="8966" max="8970" width="22.42578125" style="47" customWidth="1"/>
    <col min="8971" max="9218" width="11.42578125" style="47"/>
    <col min="9219" max="9219" width="5.42578125" style="47" customWidth="1"/>
    <col min="9220" max="9220" width="43.42578125" style="47" customWidth="1"/>
    <col min="9221" max="9221" width="9.140625" style="47" customWidth="1"/>
    <col min="9222" max="9226" width="22.42578125" style="47" customWidth="1"/>
    <col min="9227" max="9474" width="11.42578125" style="47"/>
    <col min="9475" max="9475" width="5.42578125" style="47" customWidth="1"/>
    <col min="9476" max="9476" width="43.42578125" style="47" customWidth="1"/>
    <col min="9477" max="9477" width="9.140625" style="47" customWidth="1"/>
    <col min="9478" max="9482" width="22.42578125" style="47" customWidth="1"/>
    <col min="9483" max="9730" width="11.42578125" style="47"/>
    <col min="9731" max="9731" width="5.42578125" style="47" customWidth="1"/>
    <col min="9732" max="9732" width="43.42578125" style="47" customWidth="1"/>
    <col min="9733" max="9733" width="9.140625" style="47" customWidth="1"/>
    <col min="9734" max="9738" width="22.42578125" style="47" customWidth="1"/>
    <col min="9739" max="9986" width="11.42578125" style="47"/>
    <col min="9987" max="9987" width="5.42578125" style="47" customWidth="1"/>
    <col min="9988" max="9988" width="43.42578125" style="47" customWidth="1"/>
    <col min="9989" max="9989" width="9.140625" style="47" customWidth="1"/>
    <col min="9990" max="9994" width="22.42578125" style="47" customWidth="1"/>
    <col min="9995" max="10242" width="11.42578125" style="47"/>
    <col min="10243" max="10243" width="5.42578125" style="47" customWidth="1"/>
    <col min="10244" max="10244" width="43.42578125" style="47" customWidth="1"/>
    <col min="10245" max="10245" width="9.140625" style="47" customWidth="1"/>
    <col min="10246" max="10250" width="22.42578125" style="47" customWidth="1"/>
    <col min="10251" max="10498" width="11.42578125" style="47"/>
    <col min="10499" max="10499" width="5.42578125" style="47" customWidth="1"/>
    <col min="10500" max="10500" width="43.42578125" style="47" customWidth="1"/>
    <col min="10501" max="10501" width="9.140625" style="47" customWidth="1"/>
    <col min="10502" max="10506" width="22.42578125" style="47" customWidth="1"/>
    <col min="10507" max="10754" width="11.42578125" style="47"/>
    <col min="10755" max="10755" width="5.42578125" style="47" customWidth="1"/>
    <col min="10756" max="10756" width="43.42578125" style="47" customWidth="1"/>
    <col min="10757" max="10757" width="9.140625" style="47" customWidth="1"/>
    <col min="10758" max="10762" width="22.42578125" style="47" customWidth="1"/>
    <col min="10763" max="11010" width="11.42578125" style="47"/>
    <col min="11011" max="11011" width="5.42578125" style="47" customWidth="1"/>
    <col min="11012" max="11012" width="43.42578125" style="47" customWidth="1"/>
    <col min="11013" max="11013" width="9.140625" style="47" customWidth="1"/>
    <col min="11014" max="11018" width="22.42578125" style="47" customWidth="1"/>
    <col min="11019" max="11266" width="11.42578125" style="47"/>
    <col min="11267" max="11267" width="5.42578125" style="47" customWidth="1"/>
    <col min="11268" max="11268" width="43.42578125" style="47" customWidth="1"/>
    <col min="11269" max="11269" width="9.140625" style="47" customWidth="1"/>
    <col min="11270" max="11274" width="22.42578125" style="47" customWidth="1"/>
    <col min="11275" max="11522" width="11.42578125" style="47"/>
    <col min="11523" max="11523" width="5.42578125" style="47" customWidth="1"/>
    <col min="11524" max="11524" width="43.42578125" style="47" customWidth="1"/>
    <col min="11525" max="11525" width="9.140625" style="47" customWidth="1"/>
    <col min="11526" max="11530" width="22.42578125" style="47" customWidth="1"/>
    <col min="11531" max="11778" width="11.42578125" style="47"/>
    <col min="11779" max="11779" width="5.42578125" style="47" customWidth="1"/>
    <col min="11780" max="11780" width="43.42578125" style="47" customWidth="1"/>
    <col min="11781" max="11781" width="9.140625" style="47" customWidth="1"/>
    <col min="11782" max="11786" width="22.42578125" style="47" customWidth="1"/>
    <col min="11787" max="12034" width="11.42578125" style="47"/>
    <col min="12035" max="12035" width="5.42578125" style="47" customWidth="1"/>
    <col min="12036" max="12036" width="43.42578125" style="47" customWidth="1"/>
    <col min="12037" max="12037" width="9.140625" style="47" customWidth="1"/>
    <col min="12038" max="12042" width="22.42578125" style="47" customWidth="1"/>
    <col min="12043" max="12290" width="11.42578125" style="47"/>
    <col min="12291" max="12291" width="5.42578125" style="47" customWidth="1"/>
    <col min="12292" max="12292" width="43.42578125" style="47" customWidth="1"/>
    <col min="12293" max="12293" width="9.140625" style="47" customWidth="1"/>
    <col min="12294" max="12298" width="22.42578125" style="47" customWidth="1"/>
    <col min="12299" max="12546" width="11.42578125" style="47"/>
    <col min="12547" max="12547" width="5.42578125" style="47" customWidth="1"/>
    <col min="12548" max="12548" width="43.42578125" style="47" customWidth="1"/>
    <col min="12549" max="12549" width="9.140625" style="47" customWidth="1"/>
    <col min="12550" max="12554" width="22.42578125" style="47" customWidth="1"/>
    <col min="12555" max="12802" width="11.42578125" style="47"/>
    <col min="12803" max="12803" width="5.42578125" style="47" customWidth="1"/>
    <col min="12804" max="12804" width="43.42578125" style="47" customWidth="1"/>
    <col min="12805" max="12805" width="9.140625" style="47" customWidth="1"/>
    <col min="12806" max="12810" width="22.42578125" style="47" customWidth="1"/>
    <col min="12811" max="13058" width="11.42578125" style="47"/>
    <col min="13059" max="13059" width="5.42578125" style="47" customWidth="1"/>
    <col min="13060" max="13060" width="43.42578125" style="47" customWidth="1"/>
    <col min="13061" max="13061" width="9.140625" style="47" customWidth="1"/>
    <col min="13062" max="13066" width="22.42578125" style="47" customWidth="1"/>
    <col min="13067" max="13314" width="11.42578125" style="47"/>
    <col min="13315" max="13315" width="5.42578125" style="47" customWidth="1"/>
    <col min="13316" max="13316" width="43.42578125" style="47" customWidth="1"/>
    <col min="13317" max="13317" width="9.140625" style="47" customWidth="1"/>
    <col min="13318" max="13322" width="22.42578125" style="47" customWidth="1"/>
    <col min="13323" max="13570" width="11.42578125" style="47"/>
    <col min="13571" max="13571" width="5.42578125" style="47" customWidth="1"/>
    <col min="13572" max="13572" width="43.42578125" style="47" customWidth="1"/>
    <col min="13573" max="13573" width="9.140625" style="47" customWidth="1"/>
    <col min="13574" max="13578" width="22.42578125" style="47" customWidth="1"/>
    <col min="13579" max="13826" width="11.42578125" style="47"/>
    <col min="13827" max="13827" width="5.42578125" style="47" customWidth="1"/>
    <col min="13828" max="13828" width="43.42578125" style="47" customWidth="1"/>
    <col min="13829" max="13829" width="9.140625" style="47" customWidth="1"/>
    <col min="13830" max="13834" width="22.42578125" style="47" customWidth="1"/>
    <col min="13835" max="14082" width="11.42578125" style="47"/>
    <col min="14083" max="14083" width="5.42578125" style="47" customWidth="1"/>
    <col min="14084" max="14084" width="43.42578125" style="47" customWidth="1"/>
    <col min="14085" max="14085" width="9.140625" style="47" customWidth="1"/>
    <col min="14086" max="14090" width="22.42578125" style="47" customWidth="1"/>
    <col min="14091" max="14338" width="11.42578125" style="47"/>
    <col min="14339" max="14339" width="5.42578125" style="47" customWidth="1"/>
    <col min="14340" max="14340" width="43.42578125" style="47" customWidth="1"/>
    <col min="14341" max="14341" width="9.140625" style="47" customWidth="1"/>
    <col min="14342" max="14346" width="22.42578125" style="47" customWidth="1"/>
    <col min="14347" max="14594" width="11.42578125" style="47"/>
    <col min="14595" max="14595" width="5.42578125" style="47" customWidth="1"/>
    <col min="14596" max="14596" width="43.42578125" style="47" customWidth="1"/>
    <col min="14597" max="14597" width="9.140625" style="47" customWidth="1"/>
    <col min="14598" max="14602" width="22.42578125" style="47" customWidth="1"/>
    <col min="14603" max="14850" width="11.42578125" style="47"/>
    <col min="14851" max="14851" width="5.42578125" style="47" customWidth="1"/>
    <col min="14852" max="14852" width="43.42578125" style="47" customWidth="1"/>
    <col min="14853" max="14853" width="9.140625" style="47" customWidth="1"/>
    <col min="14854" max="14858" width="22.42578125" style="47" customWidth="1"/>
    <col min="14859" max="15106" width="11.42578125" style="47"/>
    <col min="15107" max="15107" width="5.42578125" style="47" customWidth="1"/>
    <col min="15108" max="15108" width="43.42578125" style="47" customWidth="1"/>
    <col min="15109" max="15109" width="9.140625" style="47" customWidth="1"/>
    <col min="15110" max="15114" width="22.42578125" style="47" customWidth="1"/>
    <col min="15115" max="15362" width="11.42578125" style="47"/>
    <col min="15363" max="15363" width="5.42578125" style="47" customWidth="1"/>
    <col min="15364" max="15364" width="43.42578125" style="47" customWidth="1"/>
    <col min="15365" max="15365" width="9.140625" style="47" customWidth="1"/>
    <col min="15366" max="15370" width="22.42578125" style="47" customWidth="1"/>
    <col min="15371" max="15618" width="11.42578125" style="47"/>
    <col min="15619" max="15619" width="5.42578125" style="47" customWidth="1"/>
    <col min="15620" max="15620" width="43.42578125" style="47" customWidth="1"/>
    <col min="15621" max="15621" width="9.140625" style="47" customWidth="1"/>
    <col min="15622" max="15626" width="22.42578125" style="47" customWidth="1"/>
    <col min="15627" max="15874" width="11.42578125" style="47"/>
    <col min="15875" max="15875" width="5.42578125" style="47" customWidth="1"/>
    <col min="15876" max="15876" width="43.42578125" style="47" customWidth="1"/>
    <col min="15877" max="15877" width="9.140625" style="47" customWidth="1"/>
    <col min="15878" max="15882" width="22.42578125" style="47" customWidth="1"/>
    <col min="15883" max="16130" width="11.42578125" style="47"/>
    <col min="16131" max="16131" width="5.42578125" style="47" customWidth="1"/>
    <col min="16132" max="16132" width="43.42578125" style="47" customWidth="1"/>
    <col min="16133" max="16133" width="9.140625" style="47" customWidth="1"/>
    <col min="16134" max="16138" width="22.42578125" style="47" customWidth="1"/>
    <col min="16139" max="16384" width="11.42578125" style="47"/>
  </cols>
  <sheetData>
    <row r="2" spans="2:23" s="1" customFormat="1" ht="55.5" customHeight="1" x14ac:dyDescent="0.25">
      <c r="B2" s="122" t="s">
        <v>145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4"/>
      <c r="R2" s="5"/>
      <c r="S2" s="5"/>
      <c r="T2" s="5"/>
      <c r="U2" s="5"/>
      <c r="V2" s="6"/>
      <c r="W2" s="6"/>
    </row>
    <row r="5" spans="2:23" ht="20.25" x14ac:dyDescent="0.3">
      <c r="B5" s="133" t="s">
        <v>137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2:23" ht="20.25" x14ac:dyDescent="0.3">
      <c r="B6" s="74"/>
      <c r="C6" s="75"/>
      <c r="D6" s="75"/>
      <c r="E6" s="75"/>
      <c r="F6" s="75"/>
      <c r="G6" s="75"/>
      <c r="H6" s="75"/>
      <c r="I6" s="75"/>
      <c r="J6" s="75"/>
    </row>
    <row r="7" spans="2:23" ht="20.25" x14ac:dyDescent="0.3">
      <c r="B7" s="74"/>
      <c r="C7" s="58" t="s">
        <v>61</v>
      </c>
      <c r="D7" s="124"/>
      <c r="E7" s="124"/>
      <c r="F7" s="124"/>
      <c r="G7" s="124"/>
      <c r="H7" s="124"/>
      <c r="I7" s="124"/>
      <c r="J7" s="75"/>
    </row>
    <row r="8" spans="2:23" ht="26.25" customHeight="1" x14ac:dyDescent="0.3">
      <c r="B8" s="74"/>
      <c r="C8" s="58" t="s">
        <v>60</v>
      </c>
      <c r="D8" s="127"/>
      <c r="E8" s="128"/>
      <c r="F8" s="128"/>
      <c r="G8" s="128"/>
      <c r="H8" s="128"/>
      <c r="I8" s="129"/>
      <c r="J8" s="75"/>
    </row>
    <row r="9" spans="2:23" ht="36.75" customHeight="1" x14ac:dyDescent="0.3">
      <c r="B9" s="74"/>
      <c r="C9" s="58" t="s">
        <v>59</v>
      </c>
      <c r="D9" s="124"/>
      <c r="E9" s="124"/>
      <c r="F9" s="124"/>
      <c r="G9" s="124"/>
      <c r="H9" s="124"/>
      <c r="I9" s="124"/>
      <c r="J9" s="75"/>
    </row>
    <row r="10" spans="2:23" ht="42.75" customHeight="1" x14ac:dyDescent="0.3">
      <c r="B10" s="74"/>
      <c r="C10" s="58" t="s">
        <v>58</v>
      </c>
      <c r="D10" s="124"/>
      <c r="E10" s="124"/>
      <c r="F10" s="124"/>
      <c r="G10" s="124"/>
      <c r="H10" s="124"/>
      <c r="I10" s="124"/>
      <c r="J10" s="75"/>
    </row>
    <row r="11" spans="2:23" ht="45" customHeight="1" x14ac:dyDescent="0.3">
      <c r="B11" s="74"/>
      <c r="C11" s="58" t="s">
        <v>57</v>
      </c>
      <c r="D11" s="124"/>
      <c r="E11" s="124"/>
      <c r="F11" s="124"/>
      <c r="G11" s="124"/>
      <c r="H11" s="124"/>
      <c r="I11" s="124"/>
      <c r="J11" s="75"/>
    </row>
    <row r="12" spans="2:23" ht="20.25" x14ac:dyDescent="0.3">
      <c r="B12" s="74"/>
      <c r="C12"/>
      <c r="D12"/>
      <c r="E12"/>
      <c r="F12"/>
      <c r="G12"/>
      <c r="H12"/>
      <c r="I12"/>
      <c r="J12" s="75"/>
    </row>
    <row r="13" spans="2:23" ht="20.25" x14ac:dyDescent="0.3">
      <c r="B13" s="74" t="s">
        <v>87</v>
      </c>
      <c r="C13" s="75"/>
      <c r="D13" s="75"/>
      <c r="E13" s="75"/>
      <c r="F13" s="75"/>
      <c r="G13" s="75"/>
      <c r="H13" s="75"/>
      <c r="I13" s="75"/>
      <c r="J13" s="75"/>
    </row>
    <row r="14" spans="2:23" ht="15.75" x14ac:dyDescent="0.2">
      <c r="B14" s="73"/>
      <c r="K14" s="72" t="s">
        <v>85</v>
      </c>
      <c r="L14" s="72"/>
      <c r="M14" s="71"/>
      <c r="N14" s="71"/>
    </row>
    <row r="15" spans="2:23" ht="94.5" x14ac:dyDescent="0.2">
      <c r="B15" s="70" t="s">
        <v>25</v>
      </c>
      <c r="C15" s="70" t="s">
        <v>84</v>
      </c>
      <c r="D15" s="70" t="s">
        <v>52</v>
      </c>
      <c r="E15" s="70" t="s">
        <v>8</v>
      </c>
      <c r="F15" s="70" t="s">
        <v>9</v>
      </c>
      <c r="G15" s="70" t="s">
        <v>10</v>
      </c>
      <c r="H15" s="70" t="s">
        <v>11</v>
      </c>
      <c r="I15" s="70" t="s">
        <v>12</v>
      </c>
      <c r="J15" s="70" t="s">
        <v>13</v>
      </c>
      <c r="K15" s="70" t="str">
        <f>+F15&amp;" / "&amp;E15</f>
        <v>Año 2 / Año 1</v>
      </c>
      <c r="L15" s="70" t="str">
        <f>+G15&amp;" / "&amp;F15</f>
        <v>Año 3 / Año 2</v>
      </c>
      <c r="M15" s="70" t="str">
        <f>+H15&amp;" / "&amp;G15</f>
        <v>Año 4 / Año 3</v>
      </c>
      <c r="N15" s="70" t="str">
        <f>+J15&amp;" / "&amp;I15</f>
        <v>Periodo más reciente / Periodo comparable</v>
      </c>
    </row>
    <row r="16" spans="2:23" ht="15.75" x14ac:dyDescent="0.2">
      <c r="B16" s="65"/>
      <c r="C16" s="66" t="s">
        <v>83</v>
      </c>
      <c r="D16" s="69"/>
      <c r="E16" s="76"/>
      <c r="F16" s="76"/>
      <c r="G16" s="76"/>
      <c r="H16" s="76"/>
      <c r="I16" s="76"/>
      <c r="J16" s="76"/>
      <c r="K16" s="67"/>
      <c r="L16" s="67"/>
      <c r="M16" s="67"/>
      <c r="N16" s="67"/>
    </row>
    <row r="17" spans="2:14" ht="18.75" customHeight="1" x14ac:dyDescent="0.2">
      <c r="B17" s="80" t="s">
        <v>82</v>
      </c>
      <c r="C17" s="85" t="s">
        <v>88</v>
      </c>
      <c r="D17" s="80" t="s">
        <v>28</v>
      </c>
      <c r="E17" s="86"/>
      <c r="F17" s="86"/>
      <c r="G17" s="86"/>
      <c r="H17" s="86"/>
      <c r="I17" s="86"/>
      <c r="J17" s="86"/>
      <c r="K17" s="87" t="str">
        <f t="shared" ref="K17:K25" si="0">+IF(E17=0,"",((F17-E17)/E17)*100)</f>
        <v/>
      </c>
      <c r="L17" s="87"/>
      <c r="M17" s="87" t="str">
        <f>+IF(F17=0,"",((#REF!-F17)/F17)*100)</f>
        <v/>
      </c>
      <c r="N17" s="87" t="str">
        <f>+IF(I17=0,"",((J17-I17)/I17)*100)</f>
        <v/>
      </c>
    </row>
    <row r="18" spans="2:14" ht="18.75" customHeight="1" x14ac:dyDescent="0.2">
      <c r="B18" s="80" t="s">
        <v>81</v>
      </c>
      <c r="C18" s="85" t="s">
        <v>89</v>
      </c>
      <c r="D18" s="80" t="s">
        <v>28</v>
      </c>
      <c r="E18" s="86"/>
      <c r="F18" s="86"/>
      <c r="G18" s="86"/>
      <c r="H18" s="86"/>
      <c r="I18" s="86"/>
      <c r="J18" s="86"/>
      <c r="K18" s="87" t="str">
        <f t="shared" si="0"/>
        <v/>
      </c>
      <c r="L18" s="87"/>
      <c r="M18" s="87" t="str">
        <f>+IF(F18=0,"",((#REF!-F18)/F18)*100)</f>
        <v/>
      </c>
      <c r="N18" s="87" t="str">
        <f t="shared" ref="N18:N25" si="1">+IF(I18=0,"",((J18-I18)/I18)*100)</f>
        <v/>
      </c>
    </row>
    <row r="19" spans="2:14" ht="18.75" customHeight="1" x14ac:dyDescent="0.2">
      <c r="B19" s="80" t="s">
        <v>80</v>
      </c>
      <c r="C19" s="85" t="s">
        <v>90</v>
      </c>
      <c r="D19" s="80" t="s">
        <v>28</v>
      </c>
      <c r="E19" s="86"/>
      <c r="F19" s="86"/>
      <c r="G19" s="86"/>
      <c r="H19" s="86"/>
      <c r="I19" s="86"/>
      <c r="J19" s="86"/>
      <c r="K19" s="87" t="str">
        <f t="shared" si="0"/>
        <v/>
      </c>
      <c r="L19" s="87"/>
      <c r="M19" s="87" t="str">
        <f>+IF(F19=0,"",((#REF!-F19)/F19)*100)</f>
        <v/>
      </c>
      <c r="N19" s="87" t="str">
        <f t="shared" si="1"/>
        <v/>
      </c>
    </row>
    <row r="20" spans="2:14" ht="18.75" customHeight="1" x14ac:dyDescent="0.2">
      <c r="B20" s="80" t="s">
        <v>79</v>
      </c>
      <c r="C20" s="85" t="s">
        <v>91</v>
      </c>
      <c r="D20" s="80" t="s">
        <v>28</v>
      </c>
      <c r="E20" s="86"/>
      <c r="F20" s="86"/>
      <c r="G20" s="86"/>
      <c r="H20" s="86"/>
      <c r="I20" s="86"/>
      <c r="J20" s="86"/>
      <c r="K20" s="87" t="str">
        <f t="shared" si="0"/>
        <v/>
      </c>
      <c r="L20" s="87"/>
      <c r="M20" s="87" t="str">
        <f>+IF(F20=0,"",((#REF!-F20)/F20)*100)</f>
        <v/>
      </c>
      <c r="N20" s="87" t="str">
        <f t="shared" si="1"/>
        <v/>
      </c>
    </row>
    <row r="21" spans="2:14" ht="28.5" customHeight="1" x14ac:dyDescent="0.2">
      <c r="B21" s="80" t="s">
        <v>78</v>
      </c>
      <c r="C21" s="85" t="s">
        <v>92</v>
      </c>
      <c r="D21" s="80" t="s">
        <v>28</v>
      </c>
      <c r="E21" s="86"/>
      <c r="F21" s="86"/>
      <c r="G21" s="86"/>
      <c r="H21" s="86"/>
      <c r="I21" s="86"/>
      <c r="J21" s="86"/>
      <c r="K21" s="87" t="str">
        <f t="shared" si="0"/>
        <v/>
      </c>
      <c r="L21" s="87"/>
      <c r="M21" s="87" t="str">
        <f>+IF(F21=0,"",((#REF!-F21)/F21)*100)</f>
        <v/>
      </c>
      <c r="N21" s="87" t="str">
        <f t="shared" si="1"/>
        <v/>
      </c>
    </row>
    <row r="22" spans="2:14" ht="18.75" customHeight="1" x14ac:dyDescent="0.2">
      <c r="B22" s="80" t="s">
        <v>77</v>
      </c>
      <c r="C22" s="85" t="s">
        <v>93</v>
      </c>
      <c r="D22" s="80" t="s">
        <v>28</v>
      </c>
      <c r="E22" s="86"/>
      <c r="F22" s="86"/>
      <c r="G22" s="86"/>
      <c r="H22" s="86"/>
      <c r="I22" s="86"/>
      <c r="J22" s="86"/>
      <c r="K22" s="87" t="str">
        <f t="shared" si="0"/>
        <v/>
      </c>
      <c r="L22" s="87"/>
      <c r="M22" s="87" t="str">
        <f>+IF(F22=0,"",((#REF!-F22)/F22)*100)</f>
        <v/>
      </c>
      <c r="N22" s="87" t="str">
        <f t="shared" si="1"/>
        <v/>
      </c>
    </row>
    <row r="23" spans="2:14" ht="18.75" customHeight="1" x14ac:dyDescent="0.2">
      <c r="B23" s="80" t="s">
        <v>76</v>
      </c>
      <c r="C23" s="85" t="s">
        <v>94</v>
      </c>
      <c r="D23" s="80" t="s">
        <v>28</v>
      </c>
      <c r="E23" s="86"/>
      <c r="F23" s="86"/>
      <c r="G23" s="86"/>
      <c r="H23" s="86"/>
      <c r="I23" s="86"/>
      <c r="J23" s="86"/>
      <c r="K23" s="87" t="str">
        <f t="shared" si="0"/>
        <v/>
      </c>
      <c r="L23" s="87"/>
      <c r="M23" s="87" t="str">
        <f>+IF(F23=0,"",((#REF!-F23)/F23)*100)</f>
        <v/>
      </c>
      <c r="N23" s="87" t="str">
        <f t="shared" si="1"/>
        <v/>
      </c>
    </row>
    <row r="24" spans="2:14" ht="18.75" customHeight="1" x14ac:dyDescent="0.2">
      <c r="B24" s="80" t="s">
        <v>75</v>
      </c>
      <c r="C24" s="85" t="s">
        <v>95</v>
      </c>
      <c r="D24" s="80" t="s">
        <v>28</v>
      </c>
      <c r="E24" s="86"/>
      <c r="F24" s="86"/>
      <c r="G24" s="86"/>
      <c r="H24" s="86"/>
      <c r="I24" s="86"/>
      <c r="J24" s="86"/>
      <c r="K24" s="87" t="str">
        <f t="shared" si="0"/>
        <v/>
      </c>
      <c r="L24" s="87"/>
      <c r="M24" s="87" t="str">
        <f>+IF(F24=0,"",((#REF!-F24)/F24)*100)</f>
        <v/>
      </c>
      <c r="N24" s="87" t="str">
        <f t="shared" si="1"/>
        <v/>
      </c>
    </row>
    <row r="25" spans="2:14" ht="18.75" customHeight="1" x14ac:dyDescent="0.2">
      <c r="B25" s="80" t="s">
        <v>74</v>
      </c>
      <c r="C25" s="85" t="s">
        <v>96</v>
      </c>
      <c r="D25" s="80" t="s">
        <v>28</v>
      </c>
      <c r="E25" s="86"/>
      <c r="F25" s="86"/>
      <c r="G25" s="86"/>
      <c r="H25" s="86"/>
      <c r="I25" s="86"/>
      <c r="J25" s="86"/>
      <c r="K25" s="87" t="str">
        <f t="shared" si="0"/>
        <v/>
      </c>
      <c r="L25" s="87"/>
      <c r="M25" s="87" t="str">
        <f>+IF(F25=0,"",((#REF!-F25)/F25)*100)</f>
        <v/>
      </c>
      <c r="N25" s="87" t="str">
        <f t="shared" si="1"/>
        <v/>
      </c>
    </row>
    <row r="26" spans="2:14" ht="18.75" customHeight="1" x14ac:dyDescent="0.2">
      <c r="B26" s="65"/>
      <c r="C26" s="69"/>
      <c r="D26" s="65"/>
      <c r="E26" s="77"/>
      <c r="F26" s="77"/>
      <c r="G26" s="77"/>
      <c r="H26" s="77"/>
      <c r="I26" s="77"/>
      <c r="J26" s="77"/>
      <c r="K26" s="68"/>
      <c r="L26" s="68"/>
      <c r="M26" s="68"/>
      <c r="N26" s="68"/>
    </row>
    <row r="27" spans="2:14" ht="18.75" customHeight="1" x14ac:dyDescent="0.2">
      <c r="B27" s="65"/>
      <c r="C27" s="66" t="s">
        <v>73</v>
      </c>
      <c r="D27" s="65"/>
      <c r="E27" s="77"/>
      <c r="F27" s="77"/>
      <c r="G27" s="77"/>
      <c r="H27" s="77"/>
      <c r="I27" s="77"/>
      <c r="J27" s="77"/>
      <c r="K27" s="68"/>
      <c r="L27" s="68"/>
      <c r="M27" s="68"/>
      <c r="N27" s="68"/>
    </row>
    <row r="28" spans="2:14" ht="18.75" customHeight="1" x14ac:dyDescent="0.2">
      <c r="B28" s="80">
        <v>10</v>
      </c>
      <c r="C28" s="85" t="s">
        <v>97</v>
      </c>
      <c r="D28" s="80" t="s">
        <v>28</v>
      </c>
      <c r="E28" s="86"/>
      <c r="F28" s="86"/>
      <c r="G28" s="86"/>
      <c r="H28" s="86"/>
      <c r="I28" s="86"/>
      <c r="J28" s="86"/>
      <c r="K28" s="87" t="str">
        <f t="shared" ref="K28:K34" si="2">+IF(E28=0,"",((F28-E28)/E28)*100)</f>
        <v/>
      </c>
      <c r="L28" s="87"/>
      <c r="M28" s="87" t="str">
        <f>+IF(F28=0,"",((#REF!-F28)/F28)*100)</f>
        <v/>
      </c>
      <c r="N28" s="87" t="str">
        <f t="shared" ref="N28:N34" si="3">+IF(I28=0,"",((J28-I28)/I28)*100)</f>
        <v/>
      </c>
    </row>
    <row r="29" spans="2:14" ht="18.75" customHeight="1" x14ac:dyDescent="0.2">
      <c r="B29" s="80">
        <v>11</v>
      </c>
      <c r="C29" s="85" t="s">
        <v>98</v>
      </c>
      <c r="D29" s="80" t="s">
        <v>28</v>
      </c>
      <c r="E29" s="86"/>
      <c r="F29" s="86"/>
      <c r="G29" s="86"/>
      <c r="H29" s="86"/>
      <c r="I29" s="86"/>
      <c r="J29" s="86"/>
      <c r="K29" s="87" t="str">
        <f t="shared" si="2"/>
        <v/>
      </c>
      <c r="L29" s="87"/>
      <c r="M29" s="87" t="str">
        <f>+IF(F29=0,"",((#REF!-F29)/F29)*100)</f>
        <v/>
      </c>
      <c r="N29" s="87" t="str">
        <f t="shared" si="3"/>
        <v/>
      </c>
    </row>
    <row r="30" spans="2:14" ht="18.75" customHeight="1" x14ac:dyDescent="0.2">
      <c r="B30" s="80">
        <v>12</v>
      </c>
      <c r="C30" s="85" t="s">
        <v>99</v>
      </c>
      <c r="D30" s="80" t="s">
        <v>28</v>
      </c>
      <c r="E30" s="86"/>
      <c r="F30" s="86"/>
      <c r="G30" s="86"/>
      <c r="H30" s="86"/>
      <c r="I30" s="86"/>
      <c r="J30" s="86"/>
      <c r="K30" s="87" t="str">
        <f t="shared" si="2"/>
        <v/>
      </c>
      <c r="L30" s="87"/>
      <c r="M30" s="87" t="str">
        <f>+IF(F30=0,"",((#REF!-F30)/F30)*100)</f>
        <v/>
      </c>
      <c r="N30" s="87" t="str">
        <f t="shared" si="3"/>
        <v/>
      </c>
    </row>
    <row r="31" spans="2:14" ht="18.75" customHeight="1" x14ac:dyDescent="0.2">
      <c r="B31" s="80">
        <v>13</v>
      </c>
      <c r="C31" s="85" t="s">
        <v>100</v>
      </c>
      <c r="D31" s="80" t="s">
        <v>28</v>
      </c>
      <c r="E31" s="86"/>
      <c r="F31" s="86"/>
      <c r="G31" s="86"/>
      <c r="H31" s="86"/>
      <c r="I31" s="86"/>
      <c r="J31" s="86"/>
      <c r="K31" s="87" t="str">
        <f t="shared" si="2"/>
        <v/>
      </c>
      <c r="L31" s="87"/>
      <c r="M31" s="87" t="str">
        <f>+IF(F31=0,"",((#REF!-F31)/F31)*100)</f>
        <v/>
      </c>
      <c r="N31" s="87" t="str">
        <f t="shared" si="3"/>
        <v/>
      </c>
    </row>
    <row r="32" spans="2:14" ht="18.75" customHeight="1" x14ac:dyDescent="0.2">
      <c r="B32" s="80">
        <v>14</v>
      </c>
      <c r="C32" s="85" t="s">
        <v>101</v>
      </c>
      <c r="D32" s="80" t="s">
        <v>28</v>
      </c>
      <c r="E32" s="86"/>
      <c r="F32" s="86"/>
      <c r="G32" s="86"/>
      <c r="H32" s="86"/>
      <c r="I32" s="86"/>
      <c r="J32" s="86"/>
      <c r="K32" s="87" t="str">
        <f t="shared" si="2"/>
        <v/>
      </c>
      <c r="L32" s="87"/>
      <c r="M32" s="87" t="str">
        <f>+IF(F32=0,"",((#REF!-F32)/F32)*100)</f>
        <v/>
      </c>
      <c r="N32" s="87" t="str">
        <f t="shared" si="3"/>
        <v/>
      </c>
    </row>
    <row r="33" spans="2:14" ht="18.75" customHeight="1" x14ac:dyDescent="0.2">
      <c r="B33" s="80">
        <v>15</v>
      </c>
      <c r="C33" s="85" t="s">
        <v>102</v>
      </c>
      <c r="D33" s="80" t="s">
        <v>28</v>
      </c>
      <c r="E33" s="86"/>
      <c r="F33" s="86"/>
      <c r="G33" s="86"/>
      <c r="H33" s="86"/>
      <c r="I33" s="86"/>
      <c r="J33" s="86"/>
      <c r="K33" s="87" t="str">
        <f t="shared" si="2"/>
        <v/>
      </c>
      <c r="L33" s="87"/>
      <c r="M33" s="87" t="str">
        <f>+IF(F33=0,"",((#REF!-F33)/F33)*100)</f>
        <v/>
      </c>
      <c r="N33" s="87" t="str">
        <f t="shared" si="3"/>
        <v/>
      </c>
    </row>
    <row r="34" spans="2:14" ht="18.75" customHeight="1" x14ac:dyDescent="0.2">
      <c r="B34" s="65"/>
      <c r="C34" s="69"/>
      <c r="D34" s="65"/>
      <c r="E34" s="77"/>
      <c r="F34" s="77"/>
      <c r="G34" s="77"/>
      <c r="H34" s="77"/>
      <c r="I34" s="78"/>
      <c r="J34" s="78"/>
      <c r="K34" s="67" t="str">
        <f t="shared" si="2"/>
        <v/>
      </c>
      <c r="L34" s="67"/>
      <c r="M34" s="67" t="str">
        <f>+IF(F34=0,"",((#REF!-F34)/F34)*100)</f>
        <v/>
      </c>
      <c r="N34" s="67" t="str">
        <f t="shared" si="3"/>
        <v/>
      </c>
    </row>
    <row r="35" spans="2:14" ht="18.75" customHeight="1" x14ac:dyDescent="0.2">
      <c r="B35" s="65"/>
      <c r="C35" s="66" t="s">
        <v>72</v>
      </c>
      <c r="D35" s="65"/>
      <c r="E35" s="77"/>
      <c r="F35" s="77"/>
      <c r="G35" s="77"/>
      <c r="H35" s="77"/>
      <c r="I35" s="78"/>
      <c r="J35" s="78"/>
      <c r="K35" s="64"/>
      <c r="L35" s="64"/>
      <c r="M35" s="64"/>
      <c r="N35" s="64"/>
    </row>
    <row r="36" spans="2:14" ht="18.75" customHeight="1" x14ac:dyDescent="0.2">
      <c r="B36" s="88">
        <v>16</v>
      </c>
      <c r="C36" s="89" t="s">
        <v>71</v>
      </c>
      <c r="D36" s="88" t="s">
        <v>67</v>
      </c>
      <c r="E36" s="90" t="str">
        <f>IF(ISERROR(E25/E17)*100,"ND",E25/E17*100)</f>
        <v>ND</v>
      </c>
      <c r="F36" s="90" t="str">
        <f>IF(ISERROR(F25/F17)*100,"ND",F25/F17*100)</f>
        <v>ND</v>
      </c>
      <c r="G36" s="90"/>
      <c r="H36" s="90"/>
      <c r="I36" s="90" t="str">
        <f>IF(ISERROR(I25/I17)*100,"ND",I25/I17*100)</f>
        <v>ND</v>
      </c>
      <c r="J36" s="90" t="str">
        <f>IF(ISERROR(J25/J17)*100,"ND",J25/J17*100)</f>
        <v>ND</v>
      </c>
      <c r="K36" s="90" t="str">
        <f>+IF(OR(E36="ND",F36="ND"),"",F36-E36)</f>
        <v/>
      </c>
      <c r="L36" s="90"/>
      <c r="M36" s="90" t="e">
        <f>+IF(OR(F36="ND",#REF!="ND"),"",#REF!-F36)</f>
        <v>#REF!</v>
      </c>
      <c r="N36" s="90" t="str">
        <f>+IF(OR(I36="ND",J36="ND"),"",J36-I36)</f>
        <v/>
      </c>
    </row>
    <row r="37" spans="2:14" ht="18.75" customHeight="1" x14ac:dyDescent="0.2">
      <c r="B37" s="88">
        <v>17</v>
      </c>
      <c r="C37" s="89" t="s">
        <v>70</v>
      </c>
      <c r="D37" s="88" t="s">
        <v>69</v>
      </c>
      <c r="E37" s="90">
        <f>IF(ISERROR(E21+E23-E24),"ND",E21+E23-E24)</f>
        <v>0</v>
      </c>
      <c r="F37" s="90">
        <f>IF(ISERROR(F21+F23-F24),"ND",F21+F23-F24)</f>
        <v>0</v>
      </c>
      <c r="G37" s="90"/>
      <c r="H37" s="90"/>
      <c r="I37" s="90"/>
      <c r="J37" s="90"/>
      <c r="K37" s="90" t="str">
        <f>+IF(E37=0,"",((F37-E37)/E37)*100)</f>
        <v/>
      </c>
      <c r="L37" s="90" t="str">
        <f>+IF(F37=0,"",((G37-F37)/F37)*100)</f>
        <v/>
      </c>
      <c r="M37" s="90" t="str">
        <f>+IF(G37=0,"",((H37-G37)/G37)*100)</f>
        <v/>
      </c>
      <c r="N37" s="90" t="str">
        <f>+IF(I37=0,"",((J37-I37)/I37)*100)</f>
        <v/>
      </c>
    </row>
    <row r="38" spans="2:14" ht="18.75" customHeight="1" x14ac:dyDescent="0.2">
      <c r="B38" s="88">
        <v>18</v>
      </c>
      <c r="C38" s="89" t="s">
        <v>68</v>
      </c>
      <c r="D38" s="88" t="s">
        <v>67</v>
      </c>
      <c r="E38" s="94" t="str">
        <f>IF(ISERROR(E22/E28)*100,"ND",(E22/E28)*100)</f>
        <v>ND</v>
      </c>
      <c r="F38" s="94" t="str">
        <f>IF(ISERROR(F22/F28)*100,"ND",(F22/F28)*100)</f>
        <v>ND</v>
      </c>
      <c r="G38" s="94"/>
      <c r="H38" s="94"/>
      <c r="I38" s="94" t="str">
        <f>IF(ISERROR(I22/I28)*100,"ND",(I22/I28)*100)</f>
        <v>ND</v>
      </c>
      <c r="J38" s="94" t="str">
        <f>IF(ISERROR(J22/J28)*100,"ND",(J22/J28)*100)</f>
        <v>ND</v>
      </c>
      <c r="K38" s="90" t="str">
        <f>+IF(OR(E38="ND",F38="ND"),"",F38-E38)</f>
        <v/>
      </c>
      <c r="L38" s="90"/>
      <c r="M38" s="90" t="e">
        <f>+IF(OR(F38="ND",#REF!="ND"),"",#REF!-F38)</f>
        <v>#REF!</v>
      </c>
      <c r="N38" s="90" t="str">
        <f>+IF(OR(I38="ND",J38="ND"),"",J38-I38)</f>
        <v/>
      </c>
    </row>
    <row r="39" spans="2:14" ht="18.75" customHeight="1" x14ac:dyDescent="0.2">
      <c r="B39" s="88">
        <v>19</v>
      </c>
      <c r="C39" s="89" t="s">
        <v>66</v>
      </c>
      <c r="D39" s="88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2:14" ht="18.75" customHeight="1" x14ac:dyDescent="0.2">
      <c r="B40" s="88">
        <v>20</v>
      </c>
      <c r="C40" s="92" t="s">
        <v>65</v>
      </c>
      <c r="D40" s="88"/>
      <c r="E40" s="90" t="str">
        <f>IF(ISERROR(E30/E31),"ND",E30/E31)</f>
        <v>ND</v>
      </c>
      <c r="F40" s="90" t="str">
        <f>IF(ISERROR(F30/F31),"ND",F30/F31)</f>
        <v>ND</v>
      </c>
      <c r="G40" s="90"/>
      <c r="H40" s="90"/>
      <c r="I40" s="90" t="str">
        <f>IF(ISERROR(I30/I31),"ND",I30/I31)</f>
        <v>ND</v>
      </c>
      <c r="J40" s="90" t="str">
        <f>IF(ISERROR(J30/J31),"ND",J30/J31)</f>
        <v>ND</v>
      </c>
      <c r="K40" s="90" t="str">
        <f>+IF(OR(E40="ND",F40="ND"),"",F40-E40)</f>
        <v/>
      </c>
      <c r="L40" s="90"/>
      <c r="M40" s="90" t="e">
        <f>+IF(OR(F40="ND",#REF!="ND"),"",#REF!-F40)</f>
        <v>#REF!</v>
      </c>
      <c r="N40" s="90" t="str">
        <f>+IF(OR(I40="ND",J40="ND"),"",J40-I40)</f>
        <v/>
      </c>
    </row>
    <row r="41" spans="2:14" ht="18.75" customHeight="1" x14ac:dyDescent="0.2">
      <c r="B41" s="88">
        <v>21</v>
      </c>
      <c r="C41" s="92" t="s">
        <v>64</v>
      </c>
      <c r="D41" s="88"/>
      <c r="E41" s="90" t="str">
        <f>IF(ISERROR((E30-E32)/E31),"ND",((E30-E32)/E31))</f>
        <v>ND</v>
      </c>
      <c r="F41" s="90" t="str">
        <f>IF(ISERROR((F30-F32)/F31),"ND",((F30-F32)/F31))</f>
        <v>ND</v>
      </c>
      <c r="G41" s="90"/>
      <c r="H41" s="90"/>
      <c r="I41" s="90" t="str">
        <f>IF(ISERROR((I30-I32)/I31),"ND",((I30-I32)/I31))</f>
        <v>ND</v>
      </c>
      <c r="J41" s="90" t="str">
        <f>IF(ISERROR((J30-J32)/J31),"ND",((J30-J32)/J31))</f>
        <v>ND</v>
      </c>
      <c r="K41" s="90" t="str">
        <f>+IF(OR(E41="ND",F41="ND"),"",F41-E41)</f>
        <v/>
      </c>
      <c r="L41" s="90"/>
      <c r="M41" s="90" t="e">
        <f>+IF(OR(F41="ND",#REF!="ND"),"",#REF!-F41)</f>
        <v>#REF!</v>
      </c>
      <c r="N41" s="90" t="str">
        <f>+IF(OR(I41="ND",J41="ND"),"",J41-I41)</f>
        <v/>
      </c>
    </row>
    <row r="42" spans="2:14" ht="18.75" customHeight="1" x14ac:dyDescent="0.2">
      <c r="B42" s="88">
        <v>22</v>
      </c>
      <c r="C42" s="92" t="s">
        <v>63</v>
      </c>
      <c r="D42" s="88"/>
      <c r="E42" s="90" t="str">
        <f>IF(ISERROR(E33/E29),"ND",E33/E29)</f>
        <v>ND</v>
      </c>
      <c r="F42" s="90" t="str">
        <f>IF(ISERROR(F33/F29),"ND",F33/F29)</f>
        <v>ND</v>
      </c>
      <c r="G42" s="90"/>
      <c r="H42" s="90"/>
      <c r="I42" s="90" t="str">
        <f>IF(ISERROR(I33/I29),"ND",I33/I29)</f>
        <v>ND</v>
      </c>
      <c r="J42" s="90" t="str">
        <f>IF(ISERROR(J33/J29),"ND",J33/J29)</f>
        <v>ND</v>
      </c>
      <c r="K42" s="90" t="str">
        <f>+IF(OR(E42="ND",F42="ND"),"",F42-E42)</f>
        <v/>
      </c>
      <c r="L42" s="90"/>
      <c r="M42" s="90" t="e">
        <f>+IF(OR(F42="ND",#REF!="ND"),"",#REF!-F42)</f>
        <v>#REF!</v>
      </c>
      <c r="N42" s="90" t="str">
        <f>+IF(OR(I42="ND",J42="ND"),"",J42-I42)</f>
        <v/>
      </c>
    </row>
    <row r="43" spans="2:14" ht="18.75" customHeight="1" x14ac:dyDescent="0.2">
      <c r="B43" s="88">
        <v>23</v>
      </c>
      <c r="C43" s="92" t="s">
        <v>62</v>
      </c>
      <c r="D43" s="88"/>
      <c r="E43" s="90" t="str">
        <f>IF(ISERROR(E33/E28),"ND",E33/E28)</f>
        <v>ND</v>
      </c>
      <c r="F43" s="90" t="str">
        <f>IF(ISERROR(F33/F28),"ND",F33/F28)</f>
        <v>ND</v>
      </c>
      <c r="G43" s="90"/>
      <c r="H43" s="90"/>
      <c r="I43" s="90" t="str">
        <f>IF(ISERROR(I33/I28),"ND",I33/I28)</f>
        <v>ND</v>
      </c>
      <c r="J43" s="90" t="str">
        <f>IF(ISERROR(J33/J28),"ND",J33/J28)</f>
        <v>ND</v>
      </c>
      <c r="K43" s="90" t="str">
        <f>+IF(OR(E43="ND",F43="ND"),"",F43-E43)</f>
        <v/>
      </c>
      <c r="L43" s="90"/>
      <c r="M43" s="90" t="e">
        <f>+IF(OR(F43="ND",#REF!="ND"),"",#REF!-F43)</f>
        <v>#REF!</v>
      </c>
      <c r="N43" s="90" t="str">
        <f>+IF(OR(I43="ND",J43="ND"),"",J43-I43)</f>
        <v/>
      </c>
    </row>
    <row r="45" spans="2:14" ht="18" customHeight="1" x14ac:dyDescent="0.2">
      <c r="B45" s="134" t="s">
        <v>120</v>
      </c>
      <c r="C45" s="134"/>
      <c r="D45" s="134"/>
      <c r="E45" s="134"/>
      <c r="F45" s="23"/>
      <c r="G45" s="23"/>
      <c r="H45" s="23"/>
      <c r="I45" s="23"/>
      <c r="J45" s="23"/>
      <c r="K45" s="108"/>
      <c r="L45" s="108"/>
    </row>
    <row r="46" spans="2:14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4" ht="15" x14ac:dyDescent="0.2">
      <c r="B47" s="123" t="s">
        <v>124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</row>
    <row r="48" spans="2:14" ht="26.25" customHeight="1" x14ac:dyDescent="0.2">
      <c r="B48" s="123" t="s">
        <v>138</v>
      </c>
      <c r="C48" s="132"/>
      <c r="D48" s="132"/>
      <c r="E48" s="132"/>
      <c r="F48" s="132"/>
      <c r="G48" s="132"/>
      <c r="H48" s="132"/>
      <c r="I48" s="132"/>
      <c r="J48" s="102"/>
    </row>
    <row r="49" spans="2:10" s="1" customFormat="1" ht="15.95" customHeight="1" x14ac:dyDescent="0.25">
      <c r="B49" s="121" t="s">
        <v>127</v>
      </c>
      <c r="C49" s="121"/>
      <c r="D49" s="121"/>
      <c r="E49" s="121"/>
      <c r="F49" s="121"/>
      <c r="G49" s="121"/>
      <c r="H49" s="121"/>
      <c r="I49" s="121"/>
      <c r="J49" s="121"/>
    </row>
    <row r="50" spans="2:10" s="1" customFormat="1" ht="14.45" customHeight="1" x14ac:dyDescent="0.25">
      <c r="B50" s="121" t="s">
        <v>128</v>
      </c>
      <c r="C50" s="121"/>
      <c r="D50" s="121"/>
      <c r="E50" s="121"/>
      <c r="F50" s="121"/>
      <c r="G50" s="121"/>
      <c r="H50" s="121"/>
      <c r="I50" s="121"/>
      <c r="J50" s="121"/>
    </row>
  </sheetData>
  <mergeCells count="12">
    <mergeCell ref="B2:P2"/>
    <mergeCell ref="B5:P5"/>
    <mergeCell ref="B48:I48"/>
    <mergeCell ref="B49:J49"/>
    <mergeCell ref="B50:J50"/>
    <mergeCell ref="B47:L47"/>
    <mergeCell ref="B45:E45"/>
    <mergeCell ref="D7:I7"/>
    <mergeCell ref="D8:I8"/>
    <mergeCell ref="D9:I9"/>
    <mergeCell ref="D10:I10"/>
    <mergeCell ref="D11:I11"/>
  </mergeCells>
  <pageMargins left="0.61" right="0.36" top="0.7" bottom="0.45" header="0" footer="0"/>
  <pageSetup scale="58" orientation="landscape" r:id="rId1"/>
  <headerFooter alignWithMargins="0">
    <oddHeader>&amp;L&amp;F&amp;C&amp;D&amp;R&amp;P</oddHeader>
    <oddFooter>&amp;L&amp;Z&amp;R&amp;A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60"/>
  <sheetViews>
    <sheetView tabSelected="1" zoomScaleNormal="100" zoomScalePageLayoutView="150" workbookViewId="0">
      <selection activeCell="K8" sqref="K8"/>
    </sheetView>
  </sheetViews>
  <sheetFormatPr baseColWidth="10" defaultColWidth="11.42578125" defaultRowHeight="15" x14ac:dyDescent="0.25"/>
  <cols>
    <col min="1" max="1" width="7.85546875" customWidth="1"/>
    <col min="3" max="3" width="40" customWidth="1"/>
    <col min="5" max="5" width="16.28515625" customWidth="1"/>
    <col min="6" max="6" width="15.42578125" customWidth="1"/>
    <col min="7" max="7" width="19.42578125" customWidth="1"/>
  </cols>
  <sheetData>
    <row r="1" spans="2:25" s="1" customFormat="1" ht="55.5" customHeight="1" x14ac:dyDescent="0.25">
      <c r="B1" s="122" t="s">
        <v>145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4"/>
      <c r="T1" s="5"/>
      <c r="U1" s="5"/>
      <c r="V1" s="5"/>
      <c r="W1" s="5"/>
      <c r="X1" s="6"/>
      <c r="Y1" s="6"/>
    </row>
    <row r="4" spans="2:25" ht="28.5" customHeight="1" x14ac:dyDescent="0.3">
      <c r="B4" s="135" t="s">
        <v>139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</row>
    <row r="6" spans="2:25" ht="31.5" customHeight="1" x14ac:dyDescent="0.25">
      <c r="B6" s="136" t="s">
        <v>61</v>
      </c>
      <c r="C6" s="137"/>
      <c r="D6" s="138"/>
      <c r="E6" s="138"/>
      <c r="F6" s="138"/>
      <c r="G6" s="138"/>
    </row>
    <row r="7" spans="2:25" ht="27" customHeight="1" x14ac:dyDescent="0.25">
      <c r="B7" s="139" t="s">
        <v>60</v>
      </c>
      <c r="C7" s="140"/>
      <c r="D7" s="138"/>
      <c r="E7" s="138"/>
      <c r="F7" s="138"/>
      <c r="G7" s="138"/>
    </row>
    <row r="8" spans="2:25" ht="34.5" customHeight="1" x14ac:dyDescent="0.25">
      <c r="B8" s="139" t="s">
        <v>123</v>
      </c>
      <c r="C8" s="140"/>
      <c r="D8" s="138"/>
      <c r="E8" s="138"/>
      <c r="F8" s="138"/>
      <c r="G8" s="138"/>
    </row>
    <row r="9" spans="2:25" ht="33.75" customHeight="1" x14ac:dyDescent="0.25">
      <c r="B9" s="139" t="s">
        <v>58</v>
      </c>
      <c r="C9" s="140"/>
      <c r="D9" s="138"/>
      <c r="E9" s="138"/>
      <c r="F9" s="138"/>
      <c r="G9" s="138"/>
    </row>
    <row r="10" spans="2:25" ht="37.5" customHeight="1" x14ac:dyDescent="0.25">
      <c r="B10" s="139" t="s">
        <v>57</v>
      </c>
      <c r="C10" s="140"/>
      <c r="D10" s="138"/>
      <c r="E10" s="138"/>
      <c r="F10" s="138"/>
      <c r="G10" s="138"/>
    </row>
    <row r="11" spans="2:25" ht="15.75" thickBot="1" x14ac:dyDescent="0.3"/>
    <row r="12" spans="2:25" ht="87" customHeight="1" thickTop="1" x14ac:dyDescent="0.25">
      <c r="B12" s="103" t="s">
        <v>25</v>
      </c>
      <c r="C12" s="103" t="s">
        <v>103</v>
      </c>
      <c r="D12" s="104" t="s">
        <v>125</v>
      </c>
      <c r="E12" s="103" t="s">
        <v>104</v>
      </c>
      <c r="F12" s="103" t="s">
        <v>142</v>
      </c>
      <c r="G12" s="105" t="s">
        <v>143</v>
      </c>
    </row>
    <row r="13" spans="2:25" ht="15.75" thickBot="1" x14ac:dyDescent="0.3">
      <c r="B13" s="95">
        <v>1</v>
      </c>
      <c r="C13" s="96"/>
      <c r="D13" s="96"/>
      <c r="E13" s="96"/>
      <c r="F13" s="96"/>
      <c r="G13" s="97"/>
    </row>
    <row r="14" spans="2:25" ht="15.75" thickBot="1" x14ac:dyDescent="0.3">
      <c r="B14" s="95">
        <v>2</v>
      </c>
      <c r="C14" s="96"/>
      <c r="D14" s="96"/>
      <c r="E14" s="96"/>
      <c r="F14" s="96"/>
      <c r="G14" s="97"/>
    </row>
    <row r="15" spans="2:25" ht="15.75" thickBot="1" x14ac:dyDescent="0.3">
      <c r="B15" s="95">
        <v>3</v>
      </c>
      <c r="C15" s="96"/>
      <c r="D15" s="96"/>
      <c r="E15" s="96"/>
      <c r="F15" s="96"/>
      <c r="G15" s="97"/>
    </row>
    <row r="16" spans="2:25" ht="15.75" thickBot="1" x14ac:dyDescent="0.3">
      <c r="B16" s="95">
        <v>4</v>
      </c>
      <c r="C16" s="96"/>
      <c r="D16" s="96"/>
      <c r="E16" s="96"/>
      <c r="F16" s="96"/>
      <c r="G16" s="97"/>
    </row>
    <row r="17" spans="2:7" ht="15.75" thickBot="1" x14ac:dyDescent="0.3">
      <c r="B17" s="95">
        <v>5</v>
      </c>
      <c r="C17" s="96"/>
      <c r="D17" s="96"/>
      <c r="E17" s="96"/>
      <c r="F17" s="96"/>
      <c r="G17" s="97"/>
    </row>
    <row r="18" spans="2:7" ht="15.75" thickBot="1" x14ac:dyDescent="0.3">
      <c r="B18" s="95">
        <v>6</v>
      </c>
      <c r="C18" s="96"/>
      <c r="D18" s="96"/>
      <c r="E18" s="96"/>
      <c r="F18" s="96"/>
      <c r="G18" s="97"/>
    </row>
    <row r="19" spans="2:7" ht="15.75" thickBot="1" x14ac:dyDescent="0.3">
      <c r="B19" s="95">
        <v>7</v>
      </c>
      <c r="C19" s="96"/>
      <c r="D19" s="96"/>
      <c r="E19" s="96"/>
      <c r="F19" s="96"/>
      <c r="G19" s="97"/>
    </row>
    <row r="20" spans="2:7" ht="15.75" thickBot="1" x14ac:dyDescent="0.3">
      <c r="B20" s="95">
        <v>8</v>
      </c>
      <c r="C20" s="96"/>
      <c r="D20" s="96"/>
      <c r="E20" s="96"/>
      <c r="F20" s="96"/>
      <c r="G20" s="97"/>
    </row>
    <row r="21" spans="2:7" ht="15.75" thickBot="1" x14ac:dyDescent="0.3">
      <c r="B21" s="95">
        <v>9</v>
      </c>
      <c r="C21" s="96"/>
      <c r="D21" s="96"/>
      <c r="E21" s="96"/>
      <c r="F21" s="96"/>
      <c r="G21" s="97"/>
    </row>
    <row r="22" spans="2:7" ht="15.75" thickBot="1" x14ac:dyDescent="0.3">
      <c r="B22" s="95">
        <v>10</v>
      </c>
      <c r="C22" s="96"/>
      <c r="D22" s="96"/>
      <c r="E22" s="96"/>
      <c r="F22" s="96"/>
      <c r="G22" s="97"/>
    </row>
    <row r="23" spans="2:7" ht="15.75" thickBot="1" x14ac:dyDescent="0.3">
      <c r="B23" s="95">
        <v>11</v>
      </c>
      <c r="C23" s="96"/>
      <c r="D23" s="96"/>
      <c r="E23" s="96"/>
      <c r="F23" s="96"/>
      <c r="G23" s="97"/>
    </row>
    <row r="24" spans="2:7" ht="15.75" thickBot="1" x14ac:dyDescent="0.3">
      <c r="B24" s="95">
        <v>12</v>
      </c>
      <c r="C24" s="96"/>
      <c r="D24" s="96"/>
      <c r="E24" s="96"/>
      <c r="F24" s="96"/>
      <c r="G24" s="97"/>
    </row>
    <row r="25" spans="2:7" ht="15.75" thickBot="1" x14ac:dyDescent="0.3">
      <c r="B25" s="95">
        <v>13</v>
      </c>
      <c r="C25" s="96"/>
      <c r="D25" s="96"/>
      <c r="E25" s="96"/>
      <c r="F25" s="96"/>
      <c r="G25" s="97"/>
    </row>
    <row r="26" spans="2:7" ht="15.75" thickBot="1" x14ac:dyDescent="0.3">
      <c r="B26" s="95">
        <v>14</v>
      </c>
      <c r="C26" s="96"/>
      <c r="D26" s="96"/>
      <c r="E26" s="96"/>
      <c r="F26" s="96"/>
      <c r="G26" s="97"/>
    </row>
    <row r="27" spans="2:7" ht="15.75" thickBot="1" x14ac:dyDescent="0.3">
      <c r="B27" s="95">
        <v>15</v>
      </c>
      <c r="C27" s="96"/>
      <c r="D27" s="96"/>
      <c r="E27" s="96"/>
      <c r="F27" s="96"/>
      <c r="G27" s="97"/>
    </row>
    <row r="28" spans="2:7" ht="15.75" thickBot="1" x14ac:dyDescent="0.3">
      <c r="B28" s="95">
        <v>16</v>
      </c>
      <c r="C28" s="96"/>
      <c r="D28" s="96"/>
      <c r="E28" s="96"/>
      <c r="F28" s="96"/>
      <c r="G28" s="97"/>
    </row>
    <row r="29" spans="2:7" ht="15.75" thickBot="1" x14ac:dyDescent="0.3">
      <c r="B29" s="95">
        <v>17</v>
      </c>
      <c r="C29" s="96"/>
      <c r="D29" s="96"/>
      <c r="E29" s="96"/>
      <c r="F29" s="96"/>
      <c r="G29" s="97"/>
    </row>
    <row r="30" spans="2:7" ht="15.75" thickBot="1" x14ac:dyDescent="0.3">
      <c r="B30" s="95">
        <v>18</v>
      </c>
      <c r="C30" s="96"/>
      <c r="D30" s="96"/>
      <c r="E30" s="96"/>
      <c r="F30" s="96"/>
      <c r="G30" s="97"/>
    </row>
    <row r="31" spans="2:7" ht="15.75" thickBot="1" x14ac:dyDescent="0.3">
      <c r="B31" s="95">
        <v>19</v>
      </c>
      <c r="C31" s="96"/>
      <c r="D31" s="96"/>
      <c r="E31" s="96"/>
      <c r="F31" s="96"/>
      <c r="G31" s="97"/>
    </row>
    <row r="32" spans="2:7" ht="15.75" thickBot="1" x14ac:dyDescent="0.3">
      <c r="B32" s="95">
        <v>20</v>
      </c>
      <c r="C32" s="96"/>
      <c r="D32" s="96"/>
      <c r="E32" s="96"/>
      <c r="F32" s="96"/>
      <c r="G32" s="97"/>
    </row>
    <row r="33" spans="2:7" ht="15.75" thickBot="1" x14ac:dyDescent="0.3">
      <c r="B33" s="95">
        <v>21</v>
      </c>
      <c r="C33" s="96"/>
      <c r="D33" s="96"/>
      <c r="E33" s="96"/>
      <c r="F33" s="96"/>
      <c r="G33" s="97"/>
    </row>
    <row r="34" spans="2:7" ht="15.75" thickBot="1" x14ac:dyDescent="0.3">
      <c r="B34" s="95">
        <v>22</v>
      </c>
      <c r="C34" s="96"/>
      <c r="D34" s="96"/>
      <c r="E34" s="96"/>
      <c r="F34" s="96"/>
      <c r="G34" s="97"/>
    </row>
    <row r="35" spans="2:7" ht="15.75" thickBot="1" x14ac:dyDescent="0.3">
      <c r="B35" s="95">
        <v>23</v>
      </c>
      <c r="C35" s="96"/>
      <c r="D35" s="96"/>
      <c r="E35" s="96"/>
      <c r="F35" s="96"/>
      <c r="G35" s="97"/>
    </row>
    <row r="36" spans="2:7" ht="15.75" thickBot="1" x14ac:dyDescent="0.3">
      <c r="B36" s="95">
        <v>24</v>
      </c>
      <c r="C36" s="96"/>
      <c r="D36" s="96"/>
      <c r="E36" s="96"/>
      <c r="F36" s="96"/>
      <c r="G36" s="97"/>
    </row>
    <row r="37" spans="2:7" ht="15.75" thickBot="1" x14ac:dyDescent="0.3">
      <c r="B37" s="95">
        <v>25</v>
      </c>
      <c r="C37" s="96"/>
      <c r="D37" s="96"/>
      <c r="E37" s="96"/>
      <c r="F37" s="96"/>
      <c r="G37" s="97"/>
    </row>
    <row r="38" spans="2:7" ht="15.75" thickBot="1" x14ac:dyDescent="0.3">
      <c r="B38" s="95">
        <v>26</v>
      </c>
      <c r="C38" s="96"/>
      <c r="D38" s="96"/>
      <c r="E38" s="96"/>
      <c r="F38" s="96"/>
      <c r="G38" s="97"/>
    </row>
    <row r="39" spans="2:7" ht="15.75" thickBot="1" x14ac:dyDescent="0.3">
      <c r="B39" s="95">
        <v>27</v>
      </c>
      <c r="C39" s="96"/>
      <c r="D39" s="96"/>
      <c r="E39" s="96"/>
      <c r="F39" s="96"/>
      <c r="G39" s="97"/>
    </row>
    <row r="40" spans="2:7" ht="15.75" thickBot="1" x14ac:dyDescent="0.3">
      <c r="B40" s="95">
        <v>28</v>
      </c>
      <c r="C40" s="96"/>
      <c r="D40" s="96"/>
      <c r="E40" s="96"/>
      <c r="F40" s="96"/>
      <c r="G40" s="97"/>
    </row>
    <row r="41" spans="2:7" ht="15.75" thickBot="1" x14ac:dyDescent="0.3">
      <c r="B41" s="95">
        <v>29</v>
      </c>
      <c r="C41" s="96"/>
      <c r="D41" s="96"/>
      <c r="E41" s="96"/>
      <c r="F41" s="96"/>
      <c r="G41" s="97"/>
    </row>
    <row r="42" spans="2:7" ht="15.75" thickBot="1" x14ac:dyDescent="0.3">
      <c r="B42" s="95">
        <v>30</v>
      </c>
      <c r="C42" s="96"/>
      <c r="D42" s="96"/>
      <c r="E42" s="96"/>
      <c r="F42" s="96"/>
      <c r="G42" s="97"/>
    </row>
    <row r="43" spans="2:7" ht="15.75" thickBot="1" x14ac:dyDescent="0.3">
      <c r="B43" s="95">
        <v>31</v>
      </c>
      <c r="C43" s="96"/>
      <c r="D43" s="96"/>
      <c r="E43" s="96"/>
      <c r="F43" s="96"/>
      <c r="G43" s="97"/>
    </row>
    <row r="44" spans="2:7" ht="15.75" thickBot="1" x14ac:dyDescent="0.3">
      <c r="B44" s="95">
        <v>32</v>
      </c>
      <c r="C44" s="96"/>
      <c r="D44" s="96"/>
      <c r="E44" s="96"/>
      <c r="F44" s="96"/>
      <c r="G44" s="97"/>
    </row>
    <row r="45" spans="2:7" ht="15.75" thickBot="1" x14ac:dyDescent="0.3">
      <c r="B45" s="95">
        <v>33</v>
      </c>
      <c r="C45" s="96"/>
      <c r="D45" s="96"/>
      <c r="E45" s="96"/>
      <c r="F45" s="96"/>
      <c r="G45" s="97"/>
    </row>
    <row r="46" spans="2:7" ht="15.75" thickBot="1" x14ac:dyDescent="0.3">
      <c r="B46" s="95">
        <v>34</v>
      </c>
      <c r="C46" s="96"/>
      <c r="D46" s="96"/>
      <c r="E46" s="96"/>
      <c r="F46" s="96"/>
      <c r="G46" s="97"/>
    </row>
    <row r="47" spans="2:7" ht="15.75" thickBot="1" x14ac:dyDescent="0.3">
      <c r="B47" s="95">
        <v>35</v>
      </c>
      <c r="C47" s="96"/>
      <c r="D47" s="96"/>
      <c r="E47" s="96"/>
      <c r="F47" s="96"/>
      <c r="G47" s="97"/>
    </row>
    <row r="48" spans="2:7" ht="15.75" thickBot="1" x14ac:dyDescent="0.3">
      <c r="B48" s="95">
        <v>36</v>
      </c>
      <c r="C48" s="96"/>
      <c r="D48" s="96"/>
      <c r="E48" s="96"/>
      <c r="F48" s="96"/>
      <c r="G48" s="97"/>
    </row>
    <row r="49" spans="2:11" ht="15.75" thickBot="1" x14ac:dyDescent="0.3">
      <c r="B49" s="95">
        <v>37</v>
      </c>
      <c r="C49" s="96"/>
      <c r="D49" s="96"/>
      <c r="E49" s="96"/>
      <c r="F49" s="96"/>
      <c r="G49" s="97"/>
    </row>
    <row r="50" spans="2:11" ht="15.75" thickBot="1" x14ac:dyDescent="0.3">
      <c r="B50" s="95">
        <v>38</v>
      </c>
      <c r="C50" s="96"/>
      <c r="D50" s="96"/>
      <c r="E50" s="96"/>
      <c r="F50" s="96"/>
      <c r="G50" s="97"/>
    </row>
    <row r="51" spans="2:11" ht="15.75" thickBot="1" x14ac:dyDescent="0.3">
      <c r="B51" s="95">
        <v>39</v>
      </c>
      <c r="C51" s="96"/>
      <c r="D51" s="96"/>
      <c r="E51" s="96"/>
      <c r="F51" s="96"/>
      <c r="G51" s="97"/>
    </row>
    <row r="52" spans="2:11" ht="15.75" thickBot="1" x14ac:dyDescent="0.3">
      <c r="B52" s="95">
        <v>38</v>
      </c>
      <c r="C52" s="96"/>
      <c r="D52" s="96"/>
      <c r="E52" s="96"/>
      <c r="F52" s="96"/>
      <c r="G52" s="97"/>
    </row>
    <row r="53" spans="2:11" ht="15.75" thickBot="1" x14ac:dyDescent="0.3">
      <c r="B53" s="95">
        <v>39</v>
      </c>
      <c r="C53" s="96"/>
      <c r="D53" s="96"/>
      <c r="E53" s="96"/>
      <c r="F53" s="96"/>
      <c r="G53" s="97"/>
    </row>
    <row r="54" spans="2:11" ht="15.75" thickBot="1" x14ac:dyDescent="0.3">
      <c r="B54" s="98">
        <v>40</v>
      </c>
      <c r="C54" s="99"/>
      <c r="D54" s="99"/>
      <c r="E54" s="99"/>
      <c r="F54" s="99"/>
      <c r="G54" s="100"/>
    </row>
    <row r="55" spans="2:11" ht="15.75" thickTop="1" x14ac:dyDescent="0.25"/>
    <row r="56" spans="2:11" ht="14.1" customHeight="1" x14ac:dyDescent="0.25">
      <c r="B56" s="125" t="s">
        <v>120</v>
      </c>
      <c r="C56" s="125"/>
      <c r="D56" s="125"/>
      <c r="E56" s="125"/>
      <c r="F56" s="125"/>
      <c r="G56" s="23"/>
      <c r="H56" s="23"/>
    </row>
    <row r="57" spans="2:1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s="107" customFormat="1" ht="15.6" customHeight="1" x14ac:dyDescent="0.2">
      <c r="B58" s="123" t="s">
        <v>124</v>
      </c>
      <c r="C58" s="123"/>
      <c r="D58" s="123"/>
      <c r="E58" s="123"/>
      <c r="F58" s="123"/>
      <c r="G58" s="123"/>
      <c r="H58" s="123"/>
      <c r="I58" s="123"/>
      <c r="J58" s="123"/>
      <c r="K58" s="123"/>
    </row>
    <row r="59" spans="2:11" s="107" customFormat="1" ht="14.45" customHeight="1" x14ac:dyDescent="0.2">
      <c r="B59" s="123"/>
      <c r="C59" s="123"/>
      <c r="D59" s="123"/>
      <c r="E59" s="123"/>
      <c r="F59" s="123"/>
      <c r="G59" s="123"/>
      <c r="H59" s="123"/>
      <c r="I59" s="123"/>
      <c r="J59" s="123"/>
      <c r="K59" s="123"/>
    </row>
    <row r="60" spans="2:11" s="107" customFormat="1" ht="14.25" x14ac:dyDescent="0.2"/>
  </sheetData>
  <mergeCells count="14">
    <mergeCell ref="B1:R1"/>
    <mergeCell ref="B4:R4"/>
    <mergeCell ref="B58:K59"/>
    <mergeCell ref="B6:C6"/>
    <mergeCell ref="D6:G6"/>
    <mergeCell ref="B7:C7"/>
    <mergeCell ref="D7:G7"/>
    <mergeCell ref="B8:C8"/>
    <mergeCell ref="D8:G8"/>
    <mergeCell ref="B56:F56"/>
    <mergeCell ref="B10:C10"/>
    <mergeCell ref="D10:G10"/>
    <mergeCell ref="B9:C9"/>
    <mergeCell ref="D9:G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Anexo 1</vt:lpstr>
      <vt:lpstr>Anexo 2</vt:lpstr>
      <vt:lpstr>Anexo 3A Fros del producto</vt:lpstr>
      <vt:lpstr>Anexo 3B Fros de la empresa</vt:lpstr>
      <vt:lpstr>Anexo 7</vt:lpstr>
      <vt:lpstr>Hoja1</vt:lpstr>
      <vt:lpstr>'Anexo 1'!Área_de_impresión</vt:lpstr>
      <vt:lpstr>'Anexo 3A Fros del producto'!Área_de_impresión</vt:lpstr>
      <vt:lpstr>'Anexo 3B Fros de la empresa'!Área_de_impresión</vt:lpstr>
      <vt:lpstr>'Anexo 1'!Criterios</vt:lpstr>
      <vt:lpstr>Excel_BuiltIn_Print_Area_2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</dc:creator>
  <cp:lastModifiedBy>Yomayri Aracena</cp:lastModifiedBy>
  <dcterms:created xsi:type="dcterms:W3CDTF">2020-04-30T22:42:41Z</dcterms:created>
  <dcterms:modified xsi:type="dcterms:W3CDTF">2024-03-06T14:33:23Z</dcterms:modified>
</cp:coreProperties>
</file>