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Presupuesto\a. Presupuesto aprobado del año\"/>
    </mc:Choice>
  </mc:AlternateContent>
  <xr:revisionPtr revIDLastSave="0" documentId="8_{49B93784-6B0C-4C41-8DFB-D37D6D91249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P1 Presupuesto Aprobado" sheetId="1" r:id="rId1"/>
  </sheets>
  <definedNames>
    <definedName name="Print_Area" localSheetId="0">'P1 Presupuesto Aprobado'!$B$1:$F$111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D18" i="1"/>
  <c r="D61" i="1"/>
  <c r="D44" i="1"/>
  <c r="D42" i="1"/>
  <c r="D40" i="1"/>
  <c r="D38" i="1"/>
  <c r="D36" i="1"/>
  <c r="D35" i="1"/>
  <c r="D34" i="1"/>
  <c r="D33" i="1"/>
  <c r="D32" i="1"/>
  <c r="D31" i="1"/>
  <c r="D30" i="1"/>
  <c r="D28" i="1"/>
  <c r="D27" i="1"/>
  <c r="D26" i="1"/>
  <c r="D25" i="1"/>
  <c r="D24" i="1"/>
  <c r="D21" i="1"/>
  <c r="D20" i="1"/>
  <c r="D19" i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<sst xmlns="http://schemas.openxmlformats.org/spreadsheetml/2006/main" count="87" uniqueCount="87">
  <si>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</si>
  <si>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</si>
  <si>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</si>
  <si>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</si>
  <si>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</si>
  <si>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</si>
  <si>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</si>
  <si>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</si>
  <si>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</si>
  <si>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</si>
  <si>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</si>
  <si>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</si>
  <si>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</si>
  <si>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</si>
  <si>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</si>
  <si>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</si>
  <si>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</si>
  <si>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</si>
  <si>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</si>
  <si>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</si>
  <si>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</si>
  <si>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</si>
  <si>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</si>
  <si>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</si>
  <si>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</si>
  <si>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</si>
  <si>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</si>
  <si>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</si>
  <si>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</si>
  <si>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</si>
  <si>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</si>
  <si>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</si>
  <si>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</si>
  <si>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</si>
  <si>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</si>
  <si>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</si>
  <si>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</si>
  <si>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</si>
  <si>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</si>
  <si>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</si>
  <si>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</si>
  <si>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</si>
  <si>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</si>
  <si>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</si>
  <si>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</si>
  <si>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</si>
  <si>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</si>
  <si>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</si>
  <si>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</si>
  <si>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</si>
  <si>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</si>
  <si>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</si>
  <si>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</si>
  <si>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</si>
  <si>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</si>
  <si>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</si>
  <si>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</si>
  <si>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</si>
  <si>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</si>
  <si>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</si>
  <si>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</si>
  <si>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</si>
  <si>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</si>
  <si>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</si>
  <si>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</si>
  <si>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</si>
  <si>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</si>
  <si>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</si>
  <si>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</si>
  <si>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</si>
  <si>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</si>
  <si>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</si>
  <si>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</si>
  <si>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</si>
  <si>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</si>
  <si>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</si>
  <si>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</si>
  <si>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</si>
  <si>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</si>
  <si>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</si>
  <si>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</si>
  <si>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</si>
  <si>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</si>
  <si>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</si>
  <si>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Año 2024</t>
  </si>
  <si>
    <t>Gabriela Calderón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</si>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</sst>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39" fontId="3" fillId="0" borderId="1" xfId="0" applyNumberFormat="1" applyFont="1" applyBorder="1"/>
    <xf numFmtId="39" fontId="6" fillId="0" borderId="0" xfId="0" applyNumberFormat="1" applyFont="1"/>
    <xf numFmtId="39" fontId="0" fillId="0" borderId="0" xfId="0" applyNumberFormat="1"/>
    <xf numFmtId="39" fontId="0" fillId="0" borderId="0" xfId="0" quotePrefix="1" applyNumberFormat="1"/>
    <xf numFmtId="39" fontId="6" fillId="3" borderId="0" xfId="0" applyNumberFormat="1" applyFont="1" applyFill="1"/>
    <xf numFmtId="39" fontId="3" fillId="0" borderId="0" xfId="0" applyNumberFormat="1" applyFont="1"/>
    <xf numFmtId="39" fontId="2" fillId="2" borderId="2" xfId="0" applyNumberFormat="1" applyFont="1" applyFill="1" applyBorder="1"/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7" fillId="0" borderId="7" xfId="1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1714500</xdr:colOff>
      <xdr:row>0</xdr:row>
      <xdr:rowOff>133350</xdr:rowOff>
    </xdr:from>
    <xdr:to>
      <xdr:col>3</xdr:col>
      <xdr:colOff>771525</xdr:colOff>
      <xdr:row>10</xdr:row>
      <xdr:rowOff>180975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A6D43FB6-C4D4-36AE-DCE6-159158A9E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33350"/>
          <a:ext cx="6115050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2:P105"/>
  <sheetViews>
    <sheetView showGridLines="0" tabSelected="1" topLeftCell="A85" workbookViewId="0">
      <selection activeCell="C99" sqref="C9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12" spans="2:16" ht="19.5" customHeight="1" x14ac:dyDescent="0.25">
      <c r="C12" s="23" t="s">
        <v>84</v>
      </c>
      <c r="D12" s="24"/>
      <c r="E12" s="24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2:16" ht="15.75" customHeight="1" x14ac:dyDescent="0.25">
      <c r="C13" s="25" t="s">
        <v>76</v>
      </c>
      <c r="D13" s="26"/>
      <c r="E13" s="26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ht="15.75" customHeight="1" x14ac:dyDescent="0.25">
      <c r="B14" s="12"/>
      <c r="C14" s="25" t="s">
        <v>77</v>
      </c>
      <c r="D14" s="26"/>
      <c r="E14" s="26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6" spans="2:16" ht="15" customHeight="1" x14ac:dyDescent="0.25">
      <c r="C16" s="27" t="s">
        <v>66</v>
      </c>
      <c r="D16" s="28" t="s">
        <v>79</v>
      </c>
      <c r="E16" s="28" t="s">
        <v>78</v>
      </c>
      <c r="F16" s="7"/>
    </row>
    <row r="17" spans="3:6" ht="23.25" customHeight="1" x14ac:dyDescent="0.25">
      <c r="C17" s="27"/>
      <c r="D17" s="29"/>
      <c r="E17" s="29"/>
      <c r="F17" s="7"/>
    </row>
    <row r="18" spans="3:6" x14ac:dyDescent="0.25">
      <c r="C18" s="1" t="s">
        <v>0</v>
      </c>
      <c r="D18" s="16">
        <f>+D19+D25+D35+D61</f>
        <v>102701379</v>
      </c>
      <c r="E18" s="2"/>
      <c r="F18" s="7"/>
    </row>
    <row r="19" spans="3:6" ht="15.75" x14ac:dyDescent="0.25">
      <c r="C19" s="3" t="s">
        <v>1</v>
      </c>
      <c r="D19" s="17">
        <f>+D20+D21+D22+D24</f>
        <v>60088278</v>
      </c>
      <c r="F19" s="7"/>
    </row>
    <row r="20" spans="3:6" x14ac:dyDescent="0.25">
      <c r="C20" s="5" t="s">
        <v>2</v>
      </c>
      <c r="D20" s="18">
        <f>32832000+200000+5260000+40000+1560000+3304334+300000+400000</f>
        <v>43896334</v>
      </c>
      <c r="F20" s="7"/>
    </row>
    <row r="21" spans="3:6" x14ac:dyDescent="0.25">
      <c r="C21" s="5" t="s">
        <v>3</v>
      </c>
      <c r="D21" s="18">
        <f>3153000+250000+233000+3269334+3269334</f>
        <v>10174668</v>
      </c>
      <c r="F21" s="7"/>
    </row>
    <row r="22" spans="3:6" x14ac:dyDescent="0.25">
      <c r="C22" s="5" t="s">
        <v>4</v>
      </c>
      <c r="D22" s="19">
        <v>370000</v>
      </c>
      <c r="F22" s="7"/>
    </row>
    <row r="23" spans="3:6" x14ac:dyDescent="0.25">
      <c r="C23" s="5" t="s">
        <v>5</v>
      </c>
      <c r="D23" s="6"/>
      <c r="F23" s="7"/>
    </row>
    <row r="24" spans="3:6" x14ac:dyDescent="0.25">
      <c r="C24" s="5" t="s">
        <v>6</v>
      </c>
      <c r="D24" s="6">
        <f>2504693+2825400+317183</f>
        <v>5647276</v>
      </c>
      <c r="F24" s="7"/>
    </row>
    <row r="25" spans="3:6" ht="15.75" x14ac:dyDescent="0.25">
      <c r="C25" s="3" t="s">
        <v>7</v>
      </c>
      <c r="D25" s="20">
        <f>+D26+D27+D28+D29+D30+D31+D32+D33+D34</f>
        <v>36638498</v>
      </c>
      <c r="F25" s="7"/>
    </row>
    <row r="26" spans="3:6" x14ac:dyDescent="0.25">
      <c r="C26" s="5" t="s">
        <v>8</v>
      </c>
      <c r="D26" s="18">
        <f>1044000+50000+70800+924000+6000+14520</f>
        <v>2109320</v>
      </c>
      <c r="F26" s="7"/>
    </row>
    <row r="27" spans="3:6" x14ac:dyDescent="0.25">
      <c r="C27" s="5" t="s">
        <v>9</v>
      </c>
      <c r="D27" s="18">
        <f>50000+2224226+366000</f>
        <v>2640226</v>
      </c>
      <c r="F27" s="7"/>
    </row>
    <row r="28" spans="3:6" x14ac:dyDescent="0.25">
      <c r="C28" s="5" t="s">
        <v>10</v>
      </c>
      <c r="D28" s="6">
        <f>100000+3235656</f>
        <v>3335656</v>
      </c>
      <c r="F28" s="7"/>
    </row>
    <row r="29" spans="3:6" x14ac:dyDescent="0.25">
      <c r="C29" s="5" t="s">
        <v>11</v>
      </c>
      <c r="D29" s="6">
        <v>2131000</v>
      </c>
      <c r="F29" s="7"/>
    </row>
    <row r="30" spans="3:6" x14ac:dyDescent="0.25">
      <c r="C30" s="5" t="s">
        <v>12</v>
      </c>
      <c r="D30" s="18">
        <f>6728832+1293800</f>
        <v>8022632</v>
      </c>
    </row>
    <row r="31" spans="3:6" x14ac:dyDescent="0.25">
      <c r="C31" s="5" t="s">
        <v>13</v>
      </c>
      <c r="D31" s="18">
        <f>220000+5525390</f>
        <v>5745390</v>
      </c>
    </row>
    <row r="32" spans="3:6" x14ac:dyDescent="0.25">
      <c r="C32" s="5" t="s">
        <v>14</v>
      </c>
      <c r="D32" s="18">
        <f>335506+10000+165000+340000+60000+305000</f>
        <v>1215506</v>
      </c>
    </row>
    <row r="33" spans="3:4" x14ac:dyDescent="0.25">
      <c r="C33" s="5" t="s">
        <v>15</v>
      </c>
      <c r="D33" s="18">
        <f>6000+220000+1175000+250000+1000000+5100768</f>
        <v>7751768</v>
      </c>
    </row>
    <row r="34" spans="3:4" x14ac:dyDescent="0.25">
      <c r="C34" s="5" t="s">
        <v>16</v>
      </c>
      <c r="D34" s="18">
        <f>829000+2858000</f>
        <v>3687000</v>
      </c>
    </row>
    <row r="35" spans="3:4" ht="15.75" x14ac:dyDescent="0.25">
      <c r="C35" s="3" t="s">
        <v>17</v>
      </c>
      <c r="D35" s="17">
        <f>+D36+D37+D38+D39+D40+D42+D44</f>
        <v>4624603</v>
      </c>
    </row>
    <row r="36" spans="3:4" x14ac:dyDescent="0.25">
      <c r="C36" s="5" t="s">
        <v>18</v>
      </c>
      <c r="D36" s="6">
        <f>601050+80000</f>
        <v>681050</v>
      </c>
    </row>
    <row r="37" spans="3:4" x14ac:dyDescent="0.25">
      <c r="C37" s="5" t="s">
        <v>19</v>
      </c>
      <c r="D37" s="18">
        <v>114000</v>
      </c>
    </row>
    <row r="38" spans="3:4" x14ac:dyDescent="0.25">
      <c r="C38" s="5" t="s">
        <v>20</v>
      </c>
      <c r="D38" s="18">
        <f>90800+91600+493700+18000</f>
        <v>694100</v>
      </c>
    </row>
    <row r="39" spans="3:4" x14ac:dyDescent="0.25">
      <c r="C39" s="5" t="s">
        <v>21</v>
      </c>
      <c r="D39" s="6">
        <v>6000</v>
      </c>
    </row>
    <row r="40" spans="3:4" x14ac:dyDescent="0.25">
      <c r="C40" s="5" t="s">
        <v>22</v>
      </c>
      <c r="D40" s="18">
        <f>100000+27500</f>
        <v>127500</v>
      </c>
    </row>
    <row r="41" spans="3:4" x14ac:dyDescent="0.25">
      <c r="C41" s="5" t="s">
        <v>23</v>
      </c>
      <c r="D41" s="6"/>
    </row>
    <row r="42" spans="3:4" x14ac:dyDescent="0.25">
      <c r="C42" s="5" t="s">
        <v>24</v>
      </c>
      <c r="D42" s="18">
        <f>2442000+40000+50000</f>
        <v>2532000</v>
      </c>
    </row>
    <row r="43" spans="3:4" x14ac:dyDescent="0.25">
      <c r="C43" s="5" t="s">
        <v>25</v>
      </c>
      <c r="D43" s="6"/>
    </row>
    <row r="44" spans="3:4" x14ac:dyDescent="0.25">
      <c r="C44" s="5" t="s">
        <v>26</v>
      </c>
      <c r="D44" s="18">
        <f>95000+105953+40000+24000+205000</f>
        <v>469953</v>
      </c>
    </row>
    <row r="45" spans="3:4" x14ac:dyDescent="0.25">
      <c r="C45" s="3" t="s">
        <v>27</v>
      </c>
      <c r="D45" s="4"/>
    </row>
    <row r="46" spans="3:4" x14ac:dyDescent="0.25">
      <c r="C46" s="5" t="s">
        <v>28</v>
      </c>
      <c r="D46" s="6"/>
    </row>
    <row r="47" spans="3:4" x14ac:dyDescent="0.25">
      <c r="C47" s="5" t="s">
        <v>29</v>
      </c>
      <c r="D47" s="6"/>
    </row>
    <row r="48" spans="3:4" x14ac:dyDescent="0.25">
      <c r="C48" s="5" t="s">
        <v>30</v>
      </c>
      <c r="D48" s="6"/>
    </row>
    <row r="49" spans="3:4" x14ac:dyDescent="0.25">
      <c r="C49" s="5" t="s">
        <v>31</v>
      </c>
      <c r="D49" s="6"/>
    </row>
    <row r="50" spans="3:4" x14ac:dyDescent="0.25">
      <c r="C50" s="5" t="s">
        <v>32</v>
      </c>
      <c r="D50" s="6"/>
    </row>
    <row r="51" spans="3:4" x14ac:dyDescent="0.25">
      <c r="C51" s="5" t="s">
        <v>33</v>
      </c>
      <c r="D51" s="6"/>
    </row>
    <row r="52" spans="3:4" x14ac:dyDescent="0.25">
      <c r="C52" s="5" t="s">
        <v>34</v>
      </c>
      <c r="D52" s="6"/>
    </row>
    <row r="53" spans="3:4" x14ac:dyDescent="0.25">
      <c r="C53" s="5" t="s">
        <v>35</v>
      </c>
      <c r="D53" s="6"/>
    </row>
    <row r="54" spans="3:4" x14ac:dyDescent="0.25">
      <c r="C54" s="3" t="s">
        <v>36</v>
      </c>
      <c r="D54" s="4"/>
    </row>
    <row r="55" spans="3:4" x14ac:dyDescent="0.25">
      <c r="C55" s="5" t="s">
        <v>37</v>
      </c>
      <c r="D55" s="6"/>
    </row>
    <row r="56" spans="3:4" x14ac:dyDescent="0.25">
      <c r="C56" s="5" t="s">
        <v>38</v>
      </c>
      <c r="D56" s="6"/>
    </row>
    <row r="57" spans="3:4" x14ac:dyDescent="0.25">
      <c r="C57" s="5" t="s">
        <v>39</v>
      </c>
      <c r="D57" s="6"/>
    </row>
    <row r="58" spans="3:4" x14ac:dyDescent="0.25">
      <c r="C58" s="5" t="s">
        <v>40</v>
      </c>
      <c r="D58" s="6"/>
    </row>
    <row r="59" spans="3:4" x14ac:dyDescent="0.25">
      <c r="C59" s="5" t="s">
        <v>41</v>
      </c>
      <c r="D59" s="6"/>
    </row>
    <row r="60" spans="3:4" x14ac:dyDescent="0.25">
      <c r="C60" s="5" t="s">
        <v>42</v>
      </c>
      <c r="D60" s="6"/>
    </row>
    <row r="61" spans="3:4" x14ac:dyDescent="0.25">
      <c r="C61" s="3" t="s">
        <v>43</v>
      </c>
      <c r="D61" s="21">
        <f>+D62</f>
        <v>1350000</v>
      </c>
    </row>
    <row r="62" spans="3:4" x14ac:dyDescent="0.25">
      <c r="C62" s="5" t="s">
        <v>44</v>
      </c>
      <c r="D62" s="18">
        <v>1350000</v>
      </c>
    </row>
    <row r="63" spans="3:4" x14ac:dyDescent="0.25">
      <c r="C63" s="5" t="s">
        <v>45</v>
      </c>
      <c r="D63" s="6"/>
    </row>
    <row r="64" spans="3:4" x14ac:dyDescent="0.25">
      <c r="C64" s="5" t="s">
        <v>46</v>
      </c>
      <c r="D64" s="6"/>
    </row>
    <row r="65" spans="3:4" x14ac:dyDescent="0.25">
      <c r="C65" s="5" t="s">
        <v>47</v>
      </c>
      <c r="D65" s="6"/>
    </row>
    <row r="66" spans="3:4" x14ac:dyDescent="0.25">
      <c r="C66" s="5" t="s">
        <v>48</v>
      </c>
      <c r="D66" s="18"/>
    </row>
    <row r="67" spans="3:4" x14ac:dyDescent="0.25">
      <c r="C67" s="5" t="s">
        <v>49</v>
      </c>
      <c r="D67" s="6"/>
    </row>
    <row r="68" spans="3:4" x14ac:dyDescent="0.25">
      <c r="C68" s="5" t="s">
        <v>50</v>
      </c>
      <c r="D68" s="6"/>
    </row>
    <row r="69" spans="3:4" x14ac:dyDescent="0.25">
      <c r="C69" s="5" t="s">
        <v>51</v>
      </c>
      <c r="D69" s="6"/>
    </row>
    <row r="70" spans="3:4" x14ac:dyDescent="0.25">
      <c r="C70" s="5" t="s">
        <v>52</v>
      </c>
      <c r="D70" s="6"/>
    </row>
    <row r="71" spans="3:4" x14ac:dyDescent="0.25">
      <c r="C71" s="3" t="s">
        <v>53</v>
      </c>
      <c r="D71" s="4"/>
    </row>
    <row r="72" spans="3:4" x14ac:dyDescent="0.25">
      <c r="C72" s="5" t="s">
        <v>54</v>
      </c>
      <c r="D72" s="6"/>
    </row>
    <row r="73" spans="3:4" x14ac:dyDescent="0.25">
      <c r="C73" s="5" t="s">
        <v>55</v>
      </c>
      <c r="D73" s="6"/>
    </row>
    <row r="74" spans="3:4" x14ac:dyDescent="0.25">
      <c r="C74" s="5" t="s">
        <v>56</v>
      </c>
      <c r="D74" s="6"/>
    </row>
    <row r="75" spans="3:4" x14ac:dyDescent="0.25">
      <c r="C75" s="5" t="s">
        <v>57</v>
      </c>
      <c r="D75" s="6"/>
    </row>
    <row r="76" spans="3:4" x14ac:dyDescent="0.25">
      <c r="C76" s="3" t="s">
        <v>58</v>
      </c>
      <c r="D76" s="4"/>
    </row>
    <row r="77" spans="3:4" x14ac:dyDescent="0.25">
      <c r="C77" s="5" t="s">
        <v>59</v>
      </c>
      <c r="D77" s="6"/>
    </row>
    <row r="78" spans="3:4" x14ac:dyDescent="0.25">
      <c r="C78" s="5" t="s">
        <v>60</v>
      </c>
      <c r="D78" s="6"/>
    </row>
    <row r="79" spans="3:4" x14ac:dyDescent="0.25">
      <c r="C79" s="3" t="s">
        <v>61</v>
      </c>
      <c r="D79" s="4"/>
    </row>
    <row r="80" spans="3:4" x14ac:dyDescent="0.25">
      <c r="C80" s="5" t="s">
        <v>62</v>
      </c>
      <c r="D80" s="6"/>
    </row>
    <row r="81" spans="3:5" x14ac:dyDescent="0.25">
      <c r="C81" s="5" t="s">
        <v>63</v>
      </c>
      <c r="D81" s="6"/>
    </row>
    <row r="82" spans="3:5" x14ac:dyDescent="0.25">
      <c r="C82" s="5" t="s">
        <v>64</v>
      </c>
      <c r="D82" s="6"/>
    </row>
    <row r="83" spans="3:5" x14ac:dyDescent="0.25">
      <c r="C83" s="1" t="s">
        <v>67</v>
      </c>
      <c r="D83" s="2"/>
      <c r="E83" s="2"/>
    </row>
    <row r="84" spans="3:5" x14ac:dyDescent="0.25">
      <c r="C84" s="3" t="s">
        <v>68</v>
      </c>
      <c r="D84" s="4"/>
    </row>
    <row r="85" spans="3:5" x14ac:dyDescent="0.25">
      <c r="C85" s="5" t="s">
        <v>69</v>
      </c>
      <c r="D85" s="6"/>
    </row>
    <row r="86" spans="3:5" x14ac:dyDescent="0.25">
      <c r="C86" s="5" t="s">
        <v>70</v>
      </c>
      <c r="D86" s="6"/>
    </row>
    <row r="87" spans="3:5" x14ac:dyDescent="0.25">
      <c r="C87" s="3" t="s">
        <v>71</v>
      </c>
      <c r="D87" s="4"/>
    </row>
    <row r="88" spans="3:5" x14ac:dyDescent="0.25">
      <c r="C88" s="5" t="s">
        <v>72</v>
      </c>
      <c r="D88" s="6"/>
    </row>
    <row r="89" spans="3:5" x14ac:dyDescent="0.25">
      <c r="C89" s="5" t="s">
        <v>73</v>
      </c>
      <c r="D89" s="6"/>
    </row>
    <row r="90" spans="3:5" x14ac:dyDescent="0.25">
      <c r="C90" s="3" t="s">
        <v>74</v>
      </c>
      <c r="D90" s="4"/>
    </row>
    <row r="91" spans="3:5" x14ac:dyDescent="0.25">
      <c r="C91" s="5" t="s">
        <v>75</v>
      </c>
      <c r="D91" s="6"/>
    </row>
    <row r="92" spans="3:5" x14ac:dyDescent="0.25">
      <c r="C92" s="9" t="s">
        <v>65</v>
      </c>
      <c r="D92" s="22">
        <f>D18</f>
        <v>102701379</v>
      </c>
      <c r="E92" s="8"/>
    </row>
    <row r="93" spans="3:5" ht="15.75" thickBot="1" x14ac:dyDescent="0.3"/>
    <row r="94" spans="3:5" ht="26.25" customHeight="1" thickBot="1" x14ac:dyDescent="0.3">
      <c r="C94" s="15" t="s">
        <v>80</v>
      </c>
    </row>
    <row r="95" spans="3:5" ht="33.75" customHeight="1" thickBot="1" x14ac:dyDescent="0.3">
      <c r="C95" s="13" t="s">
        <v>81</v>
      </c>
    </row>
    <row r="96" spans="3:5" ht="45.75" thickBot="1" x14ac:dyDescent="0.3">
      <c r="C96" s="14" t="s">
        <v>82</v>
      </c>
    </row>
    <row r="98" spans="3:3" x14ac:dyDescent="0.25">
      <c r="C98" t="s">
        <v>83</v>
      </c>
    </row>
    <row r="103" spans="3:3" ht="15.75" thickBot="1" x14ac:dyDescent="0.3"/>
    <row r="104" spans="3:3" ht="15.75" thickTop="1" x14ac:dyDescent="0.25">
      <c r="C104" s="30" t="s">
        <v>85</v>
      </c>
    </row>
    <row r="105" spans="3:3" x14ac:dyDescent="0.25">
      <c r="C105" s="31" t="s">
        <v>86</v>
      </c>
    </row>
  </sheetData>
  <mergeCells count="6">
    <mergeCell ref="C12:E12"/>
    <mergeCell ref="C14:E14"/>
    <mergeCell ref="C16:C17"/>
    <mergeCell ref="D16:D17"/>
    <mergeCell ref="E16:E17"/>
    <mergeCell ref="C13:E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Comision De Defensa Comercial TI</cp:lastModifiedBy>
  <dcterms:created xsi:type="dcterms:W3CDTF">2021-07-29T18:58:50Z</dcterms:created>
  <dcterms:modified xsi:type="dcterms:W3CDTF">2024-02-21T17:13:43Z</dcterms:modified>
</cp:coreProperties>
</file>