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A7E137AB-5520-4452-A83E-ED72C411B818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3" l="1"/>
  <c r="J33" i="3"/>
  <c r="Q34" i="3"/>
  <c r="P35" i="3"/>
  <c r="O35" i="3"/>
  <c r="N35" i="3"/>
  <c r="M35" i="3"/>
  <c r="L35" i="3"/>
  <c r="J34" i="3"/>
  <c r="K35" i="3"/>
  <c r="H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7" i="3"/>
  <c r="R9" i="3"/>
  <c r="R8" i="3"/>
  <c r="R23" i="3"/>
  <c r="R16" i="3"/>
  <c r="R18" i="3"/>
  <c r="R11" i="3"/>
  <c r="R14" i="3"/>
  <c r="R27" i="3"/>
  <c r="R20" i="3"/>
  <c r="R26" i="3"/>
  <c r="R10" i="3"/>
  <c r="R29" i="3"/>
  <c r="R31" i="3"/>
  <c r="R15" i="3"/>
  <c r="R21" i="3"/>
  <c r="R7" i="3"/>
  <c r="R28" i="3"/>
  <c r="R24" i="3"/>
  <c r="R13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<sst xmlns="http://schemas.openxmlformats.org/spreadsheetml/2006/main" count="192" uniqueCount="91">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</sst>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0"/>
  <sheetViews>
    <sheetView tabSelected="1" topLeftCell="A19" zoomScale="70" zoomScaleNormal="70" zoomScaleSheetLayoutView="20" zoomScalePageLayoutView="50" workbookViewId="0">
      <selection activeCell="F42" sqref="F42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ht="24.95" customHeight="1" x14ac:dyDescent="0.3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"/>
      <c r="T2" s="3"/>
    </row>
    <row r="3" spans="2:20" s="2" customFormat="1" ht="21.95" customHeight="1" x14ac:dyDescent="0.3">
      <c r="B3" s="22" t="s">
        <v>90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3" t="s">
        <v>18</v>
      </c>
      <c r="C5" s="23" t="s">
        <v>19</v>
      </c>
      <c r="D5" s="23" t="s">
        <v>20</v>
      </c>
      <c r="E5" s="25" t="s">
        <v>21</v>
      </c>
      <c r="F5" s="23" t="s">
        <v>22</v>
      </c>
      <c r="G5" s="23" t="s">
        <v>53</v>
      </c>
      <c r="H5" s="27" t="s">
        <v>23</v>
      </c>
      <c r="I5" s="27" t="s">
        <v>24</v>
      </c>
      <c r="J5" s="27" t="s">
        <v>25</v>
      </c>
      <c r="K5" s="27" t="s">
        <v>8</v>
      </c>
      <c r="L5" s="33" t="s">
        <v>26</v>
      </c>
      <c r="M5" s="34"/>
      <c r="N5" s="35"/>
      <c r="O5" s="36" t="s">
        <v>14</v>
      </c>
      <c r="P5" s="27" t="s">
        <v>9</v>
      </c>
      <c r="Q5" s="38" t="s">
        <v>56</v>
      </c>
      <c r="R5" s="27" t="s">
        <v>27</v>
      </c>
    </row>
    <row r="6" spans="2:20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6" t="s">
        <v>28</v>
      </c>
      <c r="M6" s="6" t="s">
        <v>29</v>
      </c>
      <c r="N6" s="6" t="s">
        <v>30</v>
      </c>
      <c r="O6" s="37"/>
      <c r="P6" s="28"/>
      <c r="Q6" s="38"/>
      <c r="R6" s="28"/>
    </row>
    <row r="7" spans="2:20" s="2" customFormat="1" ht="22.5" customHeight="1" x14ac:dyDescent="0.2">
      <c r="B7" s="7" t="s">
        <v>63</v>
      </c>
      <c r="C7" s="8" t="s">
        <v>31</v>
      </c>
      <c r="D7" s="7" t="s">
        <v>80</v>
      </c>
      <c r="E7" s="8" t="s">
        <v>34</v>
      </c>
      <c r="F7" s="7" t="s">
        <v>38</v>
      </c>
      <c r="G7" s="7" t="s">
        <v>47</v>
      </c>
      <c r="H7" s="9">
        <v>265000</v>
      </c>
      <c r="I7" s="10">
        <v>30</v>
      </c>
      <c r="J7" s="9">
        <f t="shared" ref="J7:J11" si="0">(H7/30)*I7</f>
        <v>265000</v>
      </c>
      <c r="K7" s="11">
        <v>51460.7</v>
      </c>
      <c r="L7" s="11">
        <v>5883.16</v>
      </c>
      <c r="M7" s="11"/>
      <c r="N7" s="11">
        <v>7605.5</v>
      </c>
      <c r="O7" s="11"/>
      <c r="P7" s="11">
        <v>25</v>
      </c>
      <c r="Q7" s="11">
        <f>K7+L7+M7+N7+O7+P7</f>
        <v>64974.36</v>
      </c>
      <c r="R7" s="11">
        <f>J7-Q7</f>
        <v>200025.64</v>
      </c>
    </row>
    <row r="8" spans="2:20" s="2" customFormat="1" ht="22.5" customHeight="1" x14ac:dyDescent="0.2">
      <c r="B8" s="7" t="s">
        <v>58</v>
      </c>
      <c r="C8" s="8" t="s">
        <v>33</v>
      </c>
      <c r="D8" s="7" t="s">
        <v>2</v>
      </c>
      <c r="E8" s="8" t="s">
        <v>34</v>
      </c>
      <c r="F8" s="7" t="s">
        <v>38</v>
      </c>
      <c r="G8" s="7" t="s">
        <v>47</v>
      </c>
      <c r="H8" s="9">
        <v>200000</v>
      </c>
      <c r="I8" s="10">
        <v>30</v>
      </c>
      <c r="J8" s="9">
        <f t="shared" si="0"/>
        <v>200000</v>
      </c>
      <c r="K8" s="11">
        <v>35677.08</v>
      </c>
      <c r="L8" s="11">
        <v>5883.16</v>
      </c>
      <c r="M8" s="11"/>
      <c r="N8" s="11">
        <v>5740</v>
      </c>
      <c r="O8" s="11"/>
      <c r="P8" s="11">
        <v>25</v>
      </c>
      <c r="Q8" s="11">
        <f t="shared" ref="Q8:Q34" si="1">K8+L8+M8+N8+O8+P8</f>
        <v>47325.240000000005</v>
      </c>
      <c r="R8" s="11">
        <f t="shared" ref="R8:R34" si="2">J8-Q8</f>
        <v>152674.76</v>
      </c>
    </row>
    <row r="9" spans="2:20" s="2" customFormat="1" ht="22.5" customHeight="1" x14ac:dyDescent="0.2">
      <c r="B9" s="7" t="s">
        <v>78</v>
      </c>
      <c r="C9" s="8" t="s">
        <v>33</v>
      </c>
      <c r="D9" s="7" t="s">
        <v>2</v>
      </c>
      <c r="E9" s="8" t="s">
        <v>34</v>
      </c>
      <c r="F9" s="7" t="s">
        <v>38</v>
      </c>
      <c r="G9" s="7" t="s">
        <v>47</v>
      </c>
      <c r="H9" s="9">
        <v>230000</v>
      </c>
      <c r="I9" s="10">
        <v>30</v>
      </c>
      <c r="J9" s="9">
        <f t="shared" si="0"/>
        <v>230000</v>
      </c>
      <c r="K9" s="11">
        <v>42961.83</v>
      </c>
      <c r="L9" s="11">
        <v>5883.16</v>
      </c>
      <c r="M9" s="11"/>
      <c r="N9" s="11">
        <v>6601</v>
      </c>
      <c r="O9" s="11"/>
      <c r="P9" s="11">
        <v>25</v>
      </c>
      <c r="Q9" s="11">
        <f t="shared" si="1"/>
        <v>55470.990000000005</v>
      </c>
      <c r="R9" s="11">
        <f t="shared" si="2"/>
        <v>174529.01</v>
      </c>
    </row>
    <row r="10" spans="2:20" s="2" customFormat="1" ht="22.5" customHeight="1" x14ac:dyDescent="0.2">
      <c r="B10" s="7" t="s">
        <v>79</v>
      </c>
      <c r="C10" s="8" t="s">
        <v>31</v>
      </c>
      <c r="D10" s="7" t="s">
        <v>1</v>
      </c>
      <c r="E10" s="8" t="s">
        <v>34</v>
      </c>
      <c r="F10" s="7" t="s">
        <v>38</v>
      </c>
      <c r="G10" s="7" t="s">
        <v>47</v>
      </c>
      <c r="H10" s="9">
        <v>230000</v>
      </c>
      <c r="I10" s="10">
        <v>30</v>
      </c>
      <c r="J10" s="9">
        <f t="shared" si="0"/>
        <v>230000</v>
      </c>
      <c r="K10" s="11">
        <v>42961.83</v>
      </c>
      <c r="L10" s="11">
        <v>5883.16</v>
      </c>
      <c r="M10" s="11"/>
      <c r="N10" s="11">
        <v>6601</v>
      </c>
      <c r="O10" s="11"/>
      <c r="P10" s="11">
        <v>25</v>
      </c>
      <c r="Q10" s="11">
        <f t="shared" si="1"/>
        <v>55470.990000000005</v>
      </c>
      <c r="R10" s="11">
        <f t="shared" si="2"/>
        <v>174529.01</v>
      </c>
    </row>
    <row r="11" spans="2:20" s="2" customFormat="1" ht="22.5" customHeight="1" x14ac:dyDescent="0.2">
      <c r="B11" s="7" t="s">
        <v>81</v>
      </c>
      <c r="C11" s="8" t="s">
        <v>33</v>
      </c>
      <c r="D11" s="7" t="s">
        <v>2</v>
      </c>
      <c r="E11" s="8" t="s">
        <v>34</v>
      </c>
      <c r="F11" s="7" t="s">
        <v>38</v>
      </c>
      <c r="G11" s="7" t="s">
        <v>47</v>
      </c>
      <c r="H11" s="9">
        <v>230000</v>
      </c>
      <c r="I11" s="10">
        <v>30</v>
      </c>
      <c r="J11" s="9">
        <f t="shared" si="0"/>
        <v>230000</v>
      </c>
      <c r="K11" s="11">
        <v>42961.83</v>
      </c>
      <c r="L11" s="11">
        <v>5883.16</v>
      </c>
      <c r="M11" s="11"/>
      <c r="N11" s="11">
        <v>6601</v>
      </c>
      <c r="O11" s="11"/>
      <c r="P11" s="11">
        <v>25</v>
      </c>
      <c r="Q11" s="11">
        <f t="shared" si="1"/>
        <v>55470.990000000005</v>
      </c>
      <c r="R11" s="11">
        <f t="shared" si="2"/>
        <v>174529.01</v>
      </c>
    </row>
    <row r="12" spans="2:20" s="2" customFormat="1" ht="36.6" customHeight="1" x14ac:dyDescent="0.2">
      <c r="B12" s="7" t="s">
        <v>64</v>
      </c>
      <c r="C12" s="8" t="s">
        <v>33</v>
      </c>
      <c r="D12" s="7" t="s">
        <v>35</v>
      </c>
      <c r="E12" s="8" t="s">
        <v>34</v>
      </c>
      <c r="F12" s="7" t="s">
        <v>41</v>
      </c>
      <c r="G12" s="7" t="s">
        <v>48</v>
      </c>
      <c r="H12" s="9">
        <v>200000</v>
      </c>
      <c r="I12" s="10">
        <v>30</v>
      </c>
      <c r="J12" s="9">
        <f t="shared" ref="J12:J33" si="3">(H12/30)*I12</f>
        <v>200000</v>
      </c>
      <c r="K12" s="11">
        <v>35677.08</v>
      </c>
      <c r="L12" s="11">
        <v>5883.16</v>
      </c>
      <c r="M12" s="11"/>
      <c r="N12" s="11">
        <v>5740</v>
      </c>
      <c r="O12" s="11"/>
      <c r="P12" s="11">
        <v>25</v>
      </c>
      <c r="Q12" s="11">
        <f t="shared" si="1"/>
        <v>47325.240000000005</v>
      </c>
      <c r="R12" s="11">
        <f t="shared" si="2"/>
        <v>152674.76</v>
      </c>
    </row>
    <row r="13" spans="2:20" s="2" customFormat="1" ht="22.5" customHeight="1" x14ac:dyDescent="0.2">
      <c r="B13" s="7" t="s">
        <v>65</v>
      </c>
      <c r="C13" s="8" t="s">
        <v>31</v>
      </c>
      <c r="D13" s="7" t="s">
        <v>39</v>
      </c>
      <c r="E13" s="8" t="s">
        <v>34</v>
      </c>
      <c r="F13" s="7" t="s">
        <v>40</v>
      </c>
      <c r="G13" s="7" t="s">
        <v>7</v>
      </c>
      <c r="H13" s="9">
        <v>100000</v>
      </c>
      <c r="I13" s="10">
        <v>30</v>
      </c>
      <c r="J13" s="9">
        <v>100000</v>
      </c>
      <c r="K13" s="11">
        <v>12105.37</v>
      </c>
      <c r="L13" s="11">
        <v>3040</v>
      </c>
      <c r="M13" s="11"/>
      <c r="N13" s="11">
        <v>2870</v>
      </c>
      <c r="O13" s="11"/>
      <c r="P13" s="11">
        <v>25</v>
      </c>
      <c r="Q13" s="11">
        <f t="shared" si="1"/>
        <v>18040.370000000003</v>
      </c>
      <c r="R13" s="11">
        <f t="shared" si="2"/>
        <v>81959.63</v>
      </c>
    </row>
    <row r="14" spans="2:20" s="2" customFormat="1" ht="22.5" customHeight="1" x14ac:dyDescent="0.2">
      <c r="B14" s="7" t="s">
        <v>59</v>
      </c>
      <c r="C14" s="8" t="s">
        <v>33</v>
      </c>
      <c r="D14" s="7" t="s">
        <v>3</v>
      </c>
      <c r="E14" s="8" t="s">
        <v>50</v>
      </c>
      <c r="F14" s="7" t="s">
        <v>11</v>
      </c>
      <c r="G14" s="7" t="s">
        <v>48</v>
      </c>
      <c r="H14" s="9">
        <v>80000</v>
      </c>
      <c r="I14" s="10">
        <v>30</v>
      </c>
      <c r="J14" s="9">
        <f>(H14/30)*I14</f>
        <v>80000</v>
      </c>
      <c r="K14" s="11">
        <v>4106.1000000000004</v>
      </c>
      <c r="L14" s="11">
        <v>2432</v>
      </c>
      <c r="M14" s="11"/>
      <c r="N14" s="11">
        <v>2296</v>
      </c>
      <c r="O14" s="11"/>
      <c r="P14" s="11">
        <v>25</v>
      </c>
      <c r="Q14" s="11">
        <f t="shared" ref="Q14" si="4">K14+L14+M14+N14+O14+P14</f>
        <v>8859.1</v>
      </c>
      <c r="R14" s="11">
        <f t="shared" ref="R14" si="5">J14-Q14</f>
        <v>71140.899999999994</v>
      </c>
    </row>
    <row r="15" spans="2:20" s="2" customFormat="1" ht="22.5" customHeight="1" x14ac:dyDescent="0.2">
      <c r="B15" s="7" t="s">
        <v>60</v>
      </c>
      <c r="C15" s="8" t="s">
        <v>33</v>
      </c>
      <c r="D15" s="7" t="s">
        <v>10</v>
      </c>
      <c r="E15" s="8" t="s">
        <v>50</v>
      </c>
      <c r="F15" s="7" t="s">
        <v>43</v>
      </c>
      <c r="G15" s="7" t="s">
        <v>7</v>
      </c>
      <c r="H15" s="9">
        <v>75000</v>
      </c>
      <c r="I15" s="10">
        <v>30</v>
      </c>
      <c r="J15" s="9">
        <f>(H15/30)*I15</f>
        <v>75000</v>
      </c>
      <c r="K15" s="11">
        <v>6309.38</v>
      </c>
      <c r="L15" s="11">
        <v>2280</v>
      </c>
      <c r="M15" s="11"/>
      <c r="N15" s="11">
        <v>2152.5</v>
      </c>
      <c r="O15" s="11"/>
      <c r="P15" s="11">
        <v>25</v>
      </c>
      <c r="Q15" s="11">
        <f t="shared" si="1"/>
        <v>10766.880000000001</v>
      </c>
      <c r="R15" s="11">
        <f t="shared" si="2"/>
        <v>64233.119999999995</v>
      </c>
    </row>
    <row r="16" spans="2:20" s="2" customFormat="1" ht="22.5" customHeight="1" x14ac:dyDescent="0.2">
      <c r="B16" s="7" t="s">
        <v>61</v>
      </c>
      <c r="C16" s="8" t="s">
        <v>31</v>
      </c>
      <c r="D16" s="7" t="s">
        <v>3</v>
      </c>
      <c r="E16" s="8" t="s">
        <v>50</v>
      </c>
      <c r="F16" s="7" t="s">
        <v>11</v>
      </c>
      <c r="G16" s="7" t="s">
        <v>48</v>
      </c>
      <c r="H16" s="9">
        <v>80000</v>
      </c>
      <c r="I16" s="10">
        <v>30</v>
      </c>
      <c r="J16" s="9">
        <f t="shared" si="3"/>
        <v>80000</v>
      </c>
      <c r="K16" s="11">
        <v>6972</v>
      </c>
      <c r="L16" s="11">
        <v>2432</v>
      </c>
      <c r="M16" s="11">
        <v>1715.46</v>
      </c>
      <c r="N16" s="11">
        <v>2296</v>
      </c>
      <c r="O16" s="11">
        <v>1000</v>
      </c>
      <c r="P16" s="11">
        <v>25</v>
      </c>
      <c r="Q16" s="11">
        <f t="shared" si="1"/>
        <v>14440.46</v>
      </c>
      <c r="R16" s="11">
        <f t="shared" si="2"/>
        <v>65559.540000000008</v>
      </c>
    </row>
    <row r="17" spans="2:18" s="2" customFormat="1" ht="22.5" customHeight="1" x14ac:dyDescent="0.2">
      <c r="B17" s="7" t="s">
        <v>62</v>
      </c>
      <c r="C17" s="8" t="s">
        <v>31</v>
      </c>
      <c r="D17" s="7" t="s">
        <v>3</v>
      </c>
      <c r="E17" s="8" t="s">
        <v>50</v>
      </c>
      <c r="F17" s="7" t="s">
        <v>11</v>
      </c>
      <c r="G17" s="7" t="s">
        <v>7</v>
      </c>
      <c r="H17" s="9">
        <v>80000</v>
      </c>
      <c r="I17" s="10">
        <v>30</v>
      </c>
      <c r="J17" s="9">
        <f t="shared" si="3"/>
        <v>80000</v>
      </c>
      <c r="K17" s="11">
        <v>7400.87</v>
      </c>
      <c r="L17" s="11">
        <v>2432</v>
      </c>
      <c r="M17" s="11"/>
      <c r="N17" s="11">
        <v>2296</v>
      </c>
      <c r="O17" s="11">
        <v>2000</v>
      </c>
      <c r="P17" s="11">
        <v>25</v>
      </c>
      <c r="Q17" s="11">
        <f t="shared" si="1"/>
        <v>14153.869999999999</v>
      </c>
      <c r="R17" s="11">
        <f t="shared" si="2"/>
        <v>65846.13</v>
      </c>
    </row>
    <row r="18" spans="2:18" s="2" customFormat="1" ht="22.5" customHeight="1" x14ac:dyDescent="0.2">
      <c r="B18" s="7" t="s">
        <v>73</v>
      </c>
      <c r="C18" s="8" t="s">
        <v>33</v>
      </c>
      <c r="D18" s="7" t="s">
        <v>12</v>
      </c>
      <c r="E18" s="8" t="s">
        <v>50</v>
      </c>
      <c r="F18" s="7" t="s">
        <v>13</v>
      </c>
      <c r="G18" s="7" t="s">
        <v>7</v>
      </c>
      <c r="H18" s="9">
        <v>65000</v>
      </c>
      <c r="I18" s="10">
        <v>30</v>
      </c>
      <c r="J18" s="9">
        <f t="shared" ref="J18" si="6">(H18/30)*I18</f>
        <v>64999.999999999993</v>
      </c>
      <c r="K18" s="11">
        <v>4427.58</v>
      </c>
      <c r="L18" s="11">
        <v>1976</v>
      </c>
      <c r="M18" s="11"/>
      <c r="N18" s="11">
        <v>1865.5</v>
      </c>
      <c r="O18" s="11"/>
      <c r="P18" s="11">
        <v>25</v>
      </c>
      <c r="Q18" s="11">
        <f t="shared" si="1"/>
        <v>8294.08</v>
      </c>
      <c r="R18" s="11">
        <f t="shared" si="2"/>
        <v>56705.919999999991</v>
      </c>
    </row>
    <row r="19" spans="2:18" s="2" customFormat="1" ht="22.5" customHeight="1" x14ac:dyDescent="0.2">
      <c r="B19" s="7" t="s">
        <v>66</v>
      </c>
      <c r="C19" s="8" t="s">
        <v>33</v>
      </c>
      <c r="D19" s="7" t="s">
        <v>15</v>
      </c>
      <c r="E19" s="8" t="s">
        <v>37</v>
      </c>
      <c r="F19" s="7" t="s">
        <v>42</v>
      </c>
      <c r="G19" s="7" t="s">
        <v>7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67</v>
      </c>
      <c r="C20" s="8" t="s">
        <v>31</v>
      </c>
      <c r="D20" s="7" t="s">
        <v>57</v>
      </c>
      <c r="E20" s="8" t="s">
        <v>32</v>
      </c>
      <c r="F20" s="7" t="s">
        <v>42</v>
      </c>
      <c r="G20" s="7" t="s">
        <v>48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74</v>
      </c>
      <c r="C21" s="8" t="s">
        <v>33</v>
      </c>
      <c r="D21" s="7" t="s">
        <v>45</v>
      </c>
      <c r="E21" s="8" t="s">
        <v>32</v>
      </c>
      <c r="F21" s="7" t="s">
        <v>42</v>
      </c>
      <c r="G21" s="7" t="s">
        <v>7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72</v>
      </c>
      <c r="C22" s="8" t="s">
        <v>33</v>
      </c>
      <c r="D22" s="7" t="s">
        <v>71</v>
      </c>
      <c r="E22" s="8" t="s">
        <v>32</v>
      </c>
      <c r="F22" s="7" t="s">
        <v>70</v>
      </c>
      <c r="G22" s="7" t="s">
        <v>49</v>
      </c>
      <c r="H22" s="9">
        <v>80000</v>
      </c>
      <c r="I22" s="10">
        <v>30</v>
      </c>
      <c r="J22" s="9">
        <f t="shared" ref="J22:J23" si="8">(H22/30)*I22</f>
        <v>80000</v>
      </c>
      <c r="K22" s="11">
        <v>7400.87</v>
      </c>
      <c r="L22" s="11">
        <v>2432</v>
      </c>
      <c r="M22" s="11"/>
      <c r="N22" s="11">
        <v>2296</v>
      </c>
      <c r="O22" s="11"/>
      <c r="P22" s="11">
        <v>25</v>
      </c>
      <c r="Q22" s="11">
        <f t="shared" ref="Q22" si="9">K22+L22+M22+N22+O22+P22</f>
        <v>12153.869999999999</v>
      </c>
      <c r="R22" s="11">
        <f t="shared" ref="R22" si="10">J22-Q22</f>
        <v>67846.13</v>
      </c>
    </row>
    <row r="23" spans="2:18" s="2" customFormat="1" ht="22.35" customHeight="1" x14ac:dyDescent="0.2">
      <c r="B23" s="7" t="s">
        <v>83</v>
      </c>
      <c r="C23" s="8" t="s">
        <v>33</v>
      </c>
      <c r="D23" s="7" t="s">
        <v>84</v>
      </c>
      <c r="E23" s="8" t="s">
        <v>32</v>
      </c>
      <c r="F23" s="7" t="s">
        <v>70</v>
      </c>
      <c r="G23" s="7" t="s">
        <v>49</v>
      </c>
      <c r="H23" s="9">
        <v>70000</v>
      </c>
      <c r="I23" s="10">
        <v>30</v>
      </c>
      <c r="J23" s="9">
        <f t="shared" si="8"/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:Q24" si="11">K23+L23+M23+N23+O23+P23</f>
        <v>9530.48</v>
      </c>
      <c r="R23" s="11">
        <f t="shared" ref="R23:R24" si="12">J23-Q23</f>
        <v>60469.520000000004</v>
      </c>
    </row>
    <row r="24" spans="2:18" s="2" customFormat="1" ht="22.5" customHeight="1" x14ac:dyDescent="0.2">
      <c r="B24" s="7" t="s">
        <v>51</v>
      </c>
      <c r="C24" s="8" t="s">
        <v>33</v>
      </c>
      <c r="D24" s="7" t="s">
        <v>45</v>
      </c>
      <c r="E24" s="8" t="s">
        <v>32</v>
      </c>
      <c r="F24" s="7" t="s">
        <v>41</v>
      </c>
      <c r="G24" s="7" t="s">
        <v>49</v>
      </c>
      <c r="H24" s="9">
        <v>55000</v>
      </c>
      <c r="I24" s="10">
        <v>30</v>
      </c>
      <c r="J24" s="9">
        <f>(H24/30)*I24</f>
        <v>55000</v>
      </c>
      <c r="K24" s="11">
        <v>0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si="11"/>
        <v>3275.5</v>
      </c>
      <c r="R24" s="11">
        <f t="shared" si="12"/>
        <v>51724.5</v>
      </c>
    </row>
    <row r="25" spans="2:18" s="2" customFormat="1" ht="22.5" customHeight="1" x14ac:dyDescent="0.2">
      <c r="B25" s="7" t="s">
        <v>77</v>
      </c>
      <c r="C25" s="8" t="s">
        <v>33</v>
      </c>
      <c r="D25" s="7" t="s">
        <v>46</v>
      </c>
      <c r="E25" s="8" t="s">
        <v>32</v>
      </c>
      <c r="F25" s="7" t="s">
        <v>42</v>
      </c>
      <c r="G25" s="7" t="s">
        <v>54</v>
      </c>
      <c r="H25" s="9">
        <v>40000</v>
      </c>
      <c r="I25" s="10">
        <v>30</v>
      </c>
      <c r="J25" s="9">
        <f t="shared" ref="J25" si="13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>K25+L25+M25+N25+O25+P25</f>
        <v>2831.65</v>
      </c>
      <c r="R25" s="11">
        <f t="shared" ref="R25" si="14">J25-Q25</f>
        <v>37168.35</v>
      </c>
    </row>
    <row r="26" spans="2:18" s="2" customFormat="1" ht="22.5" customHeight="1" x14ac:dyDescent="0.2">
      <c r="B26" s="7" t="s">
        <v>68</v>
      </c>
      <c r="C26" s="8" t="s">
        <v>31</v>
      </c>
      <c r="D26" s="7" t="s">
        <v>6</v>
      </c>
      <c r="E26" s="8" t="s">
        <v>36</v>
      </c>
      <c r="F26" s="7" t="s">
        <v>44</v>
      </c>
      <c r="G26" s="7" t="s">
        <v>54</v>
      </c>
      <c r="H26" s="9">
        <v>25000</v>
      </c>
      <c r="I26" s="10">
        <v>30</v>
      </c>
      <c r="J26" s="9">
        <f t="shared" si="3"/>
        <v>25000</v>
      </c>
      <c r="K26" s="11">
        <v>0</v>
      </c>
      <c r="L26" s="11">
        <v>760</v>
      </c>
      <c r="M26" s="11"/>
      <c r="N26" s="11">
        <v>717.5</v>
      </c>
      <c r="O26" s="11">
        <v>4808.76</v>
      </c>
      <c r="P26" s="11">
        <v>25</v>
      </c>
      <c r="Q26" s="11">
        <f t="shared" si="1"/>
        <v>6311.26</v>
      </c>
      <c r="R26" s="11">
        <f t="shared" si="2"/>
        <v>18688.739999999998</v>
      </c>
    </row>
    <row r="27" spans="2:18" s="2" customFormat="1" ht="22.5" customHeight="1" x14ac:dyDescent="0.2">
      <c r="B27" s="7" t="s">
        <v>75</v>
      </c>
      <c r="C27" s="8" t="s">
        <v>33</v>
      </c>
      <c r="D27" s="7" t="s">
        <v>4</v>
      </c>
      <c r="E27" s="8" t="s">
        <v>36</v>
      </c>
      <c r="F27" s="7" t="s">
        <v>44</v>
      </c>
      <c r="G27" s="7" t="s">
        <v>54</v>
      </c>
      <c r="H27" s="9">
        <v>21000</v>
      </c>
      <c r="I27" s="10">
        <v>30</v>
      </c>
      <c r="J27" s="9">
        <f t="shared" si="3"/>
        <v>21000</v>
      </c>
      <c r="K27" s="11">
        <v>0</v>
      </c>
      <c r="L27" s="11">
        <v>638.4</v>
      </c>
      <c r="M27" s="11"/>
      <c r="N27" s="11">
        <v>602.70000000000005</v>
      </c>
      <c r="O27" s="11"/>
      <c r="P27" s="11">
        <v>25</v>
      </c>
      <c r="Q27" s="11">
        <f t="shared" si="1"/>
        <v>1266.0999999999999</v>
      </c>
      <c r="R27" s="11">
        <f t="shared" si="2"/>
        <v>19733.900000000001</v>
      </c>
    </row>
    <row r="28" spans="2:18" s="2" customFormat="1" ht="22.5" customHeight="1" x14ac:dyDescent="0.2">
      <c r="B28" s="7" t="s">
        <v>69</v>
      </c>
      <c r="C28" s="8" t="s">
        <v>33</v>
      </c>
      <c r="D28" s="7" t="s">
        <v>4</v>
      </c>
      <c r="E28" s="8" t="s">
        <v>36</v>
      </c>
      <c r="F28" s="7" t="s">
        <v>44</v>
      </c>
      <c r="G28" s="7" t="s">
        <v>54</v>
      </c>
      <c r="H28" s="9">
        <v>21000</v>
      </c>
      <c r="I28" s="10">
        <v>30</v>
      </c>
      <c r="J28" s="9">
        <f t="shared" si="3"/>
        <v>21000</v>
      </c>
      <c r="K28" s="11">
        <v>0</v>
      </c>
      <c r="L28" s="11">
        <v>638.4</v>
      </c>
      <c r="M28" s="11"/>
      <c r="N28" s="11">
        <v>602.70000000000005</v>
      </c>
      <c r="O28" s="11">
        <v>1000</v>
      </c>
      <c r="P28" s="11">
        <v>125</v>
      </c>
      <c r="Q28" s="11">
        <f t="shared" si="1"/>
        <v>2366.1</v>
      </c>
      <c r="R28" s="11">
        <f t="shared" si="2"/>
        <v>18633.900000000001</v>
      </c>
    </row>
    <row r="29" spans="2:18" s="2" customFormat="1" ht="38.25" customHeight="1" x14ac:dyDescent="0.2">
      <c r="B29" s="7" t="s">
        <v>76</v>
      </c>
      <c r="C29" s="8" t="s">
        <v>33</v>
      </c>
      <c r="D29" s="7" t="s">
        <v>4</v>
      </c>
      <c r="E29" s="8" t="s">
        <v>36</v>
      </c>
      <c r="F29" s="7" t="s">
        <v>44</v>
      </c>
      <c r="G29" s="7" t="s">
        <v>54</v>
      </c>
      <c r="H29" s="9">
        <v>21000</v>
      </c>
      <c r="I29" s="10">
        <v>30</v>
      </c>
      <c r="J29" s="9">
        <f t="shared" si="3"/>
        <v>21000</v>
      </c>
      <c r="K29" s="11">
        <v>0</v>
      </c>
      <c r="L29" s="11">
        <v>638.4</v>
      </c>
      <c r="M29" s="11"/>
      <c r="N29" s="11">
        <v>602.70000000000005</v>
      </c>
      <c r="O29" s="11">
        <v>1000</v>
      </c>
      <c r="P29" s="11">
        <v>25</v>
      </c>
      <c r="Q29" s="11">
        <f t="shared" si="1"/>
        <v>2266.1</v>
      </c>
      <c r="R29" s="11">
        <f t="shared" si="2"/>
        <v>18733.900000000001</v>
      </c>
    </row>
    <row r="30" spans="2:18" s="2" customFormat="1" ht="22.5" customHeight="1" x14ac:dyDescent="0.2">
      <c r="B30" s="7" t="s">
        <v>87</v>
      </c>
      <c r="C30" s="8" t="s">
        <v>31</v>
      </c>
      <c r="D30" s="7" t="s">
        <v>5</v>
      </c>
      <c r="E30" s="8" t="s">
        <v>85</v>
      </c>
      <c r="F30" s="7" t="s">
        <v>44</v>
      </c>
      <c r="G30" s="7" t="s">
        <v>54</v>
      </c>
      <c r="H30" s="9">
        <v>25000</v>
      </c>
      <c r="I30" s="10">
        <v>30</v>
      </c>
      <c r="J30" s="9">
        <f t="shared" ref="J30:J31" si="15">(H30/30)*I30</f>
        <v>25000</v>
      </c>
      <c r="K30" s="11">
        <v>0</v>
      </c>
      <c r="L30" s="11">
        <v>760</v>
      </c>
      <c r="M30" s="11"/>
      <c r="N30" s="11">
        <v>717.5</v>
      </c>
      <c r="O30" s="11"/>
      <c r="P30" s="11">
        <v>25</v>
      </c>
      <c r="Q30" s="11">
        <f>K30+L30+M30+N30+O30+P30</f>
        <v>1502.5</v>
      </c>
      <c r="R30" s="11">
        <f t="shared" si="2"/>
        <v>23497.5</v>
      </c>
    </row>
    <row r="31" spans="2:18" s="2" customFormat="1" ht="22.5" customHeight="1" x14ac:dyDescent="0.2">
      <c r="B31" s="7" t="s">
        <v>16</v>
      </c>
      <c r="C31" s="8" t="s">
        <v>31</v>
      </c>
      <c r="D31" s="7" t="s">
        <v>5</v>
      </c>
      <c r="E31" s="8" t="s">
        <v>36</v>
      </c>
      <c r="F31" s="7" t="s">
        <v>44</v>
      </c>
      <c r="G31" s="7" t="s">
        <v>54</v>
      </c>
      <c r="H31" s="9">
        <v>25000</v>
      </c>
      <c r="I31" s="10">
        <v>30</v>
      </c>
      <c r="J31" s="9">
        <f t="shared" si="15"/>
        <v>25000</v>
      </c>
      <c r="K31" s="11">
        <v>0</v>
      </c>
      <c r="L31" s="11">
        <v>760</v>
      </c>
      <c r="M31" s="11"/>
      <c r="N31" s="11">
        <v>717.5</v>
      </c>
      <c r="O31" s="11">
        <v>2000</v>
      </c>
      <c r="P31" s="11">
        <v>25</v>
      </c>
      <c r="Q31" s="11">
        <f t="shared" ref="Q31" si="16">K31+L31+M31+N31+O31+P31</f>
        <v>3502.5</v>
      </c>
      <c r="R31" s="11">
        <f>J31-Q31</f>
        <v>21497.5</v>
      </c>
    </row>
    <row r="32" spans="2:18" s="2" customFormat="1" ht="22.5" customHeight="1" x14ac:dyDescent="0.2">
      <c r="B32" s="7" t="s">
        <v>82</v>
      </c>
      <c r="C32" s="8" t="s">
        <v>31</v>
      </c>
      <c r="D32" s="7" t="s">
        <v>5</v>
      </c>
      <c r="E32" s="8" t="s">
        <v>36</v>
      </c>
      <c r="F32" s="7" t="s">
        <v>44</v>
      </c>
      <c r="G32" s="7" t="s">
        <v>54</v>
      </c>
      <c r="H32" s="9">
        <v>25000</v>
      </c>
      <c r="I32" s="10">
        <v>30</v>
      </c>
      <c r="J32" s="9">
        <f t="shared" si="3"/>
        <v>25000</v>
      </c>
      <c r="K32" s="11">
        <v>0</v>
      </c>
      <c r="L32" s="11">
        <v>760</v>
      </c>
      <c r="M32" s="11"/>
      <c r="N32" s="11">
        <v>717.5</v>
      </c>
      <c r="O32" s="11">
        <v>3543.14</v>
      </c>
      <c r="P32" s="11">
        <v>25</v>
      </c>
      <c r="Q32" s="11">
        <f t="shared" si="1"/>
        <v>5045.6399999999994</v>
      </c>
      <c r="R32" s="11">
        <f t="shared" si="2"/>
        <v>19954.36</v>
      </c>
    </row>
    <row r="33" spans="2:18" s="2" customFormat="1" ht="22.5" customHeight="1" x14ac:dyDescent="0.2">
      <c r="B33" s="7" t="s">
        <v>89</v>
      </c>
      <c r="C33" s="8" t="s">
        <v>31</v>
      </c>
      <c r="D33" s="7" t="s">
        <v>5</v>
      </c>
      <c r="E33" s="8" t="s">
        <v>36</v>
      </c>
      <c r="F33" s="7" t="s">
        <v>44</v>
      </c>
      <c r="G33" s="7" t="s">
        <v>54</v>
      </c>
      <c r="H33" s="9">
        <v>25000</v>
      </c>
      <c r="I33" s="10">
        <v>30</v>
      </c>
      <c r="J33" s="9">
        <f t="shared" si="3"/>
        <v>25000</v>
      </c>
      <c r="K33" s="11">
        <v>0</v>
      </c>
      <c r="L33" s="11">
        <v>760</v>
      </c>
      <c r="M33" s="11"/>
      <c r="N33" s="11">
        <v>717.5</v>
      </c>
      <c r="O33" s="11"/>
      <c r="P33" s="11">
        <v>25</v>
      </c>
      <c r="Q33" s="11">
        <f t="shared" si="1"/>
        <v>1502.5</v>
      </c>
      <c r="R33" s="11">
        <f t="shared" si="2"/>
        <v>23497.5</v>
      </c>
    </row>
    <row r="34" spans="2:18" s="2" customFormat="1" ht="22.5" customHeight="1" x14ac:dyDescent="0.2">
      <c r="B34" s="7" t="s">
        <v>88</v>
      </c>
      <c r="C34" s="8" t="s">
        <v>31</v>
      </c>
      <c r="D34" s="7" t="s">
        <v>5</v>
      </c>
      <c r="E34" s="8" t="s">
        <v>36</v>
      </c>
      <c r="F34" s="7" t="s">
        <v>44</v>
      </c>
      <c r="G34" s="7" t="s">
        <v>54</v>
      </c>
      <c r="H34" s="9">
        <v>25000</v>
      </c>
      <c r="I34" s="10">
        <v>30</v>
      </c>
      <c r="J34" s="9">
        <f>(H34/30)*I34</f>
        <v>25000</v>
      </c>
      <c r="K34" s="11">
        <v>0</v>
      </c>
      <c r="L34" s="11">
        <v>760</v>
      </c>
      <c r="M34" s="11"/>
      <c r="N34" s="11">
        <v>717.5</v>
      </c>
      <c r="O34" s="11"/>
      <c r="P34" s="11">
        <v>25</v>
      </c>
      <c r="Q34" s="11">
        <f t="shared" si="1"/>
        <v>1502.5</v>
      </c>
      <c r="R34" s="11">
        <f t="shared" si="2"/>
        <v>23497.5</v>
      </c>
    </row>
    <row r="35" spans="2:18" s="2" customFormat="1" x14ac:dyDescent="0.2">
      <c r="B35" s="29" t="s">
        <v>0</v>
      </c>
      <c r="C35" s="30"/>
      <c r="D35" s="30"/>
      <c r="E35" s="30"/>
      <c r="F35" s="30"/>
      <c r="G35" s="31"/>
      <c r="H35" s="18">
        <f>SUM(H7:H34)</f>
        <v>2423000</v>
      </c>
      <c r="I35" s="18"/>
      <c r="J35" s="18">
        <f t="shared" ref="J35:R35" si="17">SUM(J7:J34)</f>
        <v>2423000</v>
      </c>
      <c r="K35" s="18">
        <f t="shared" si="17"/>
        <v>308972.95000000007</v>
      </c>
      <c r="L35" s="18">
        <f t="shared" si="17"/>
        <v>67766.16</v>
      </c>
      <c r="M35" s="18">
        <f t="shared" si="17"/>
        <v>1715.46</v>
      </c>
      <c r="N35" s="18">
        <f t="shared" si="17"/>
        <v>69540.099999999991</v>
      </c>
      <c r="O35" s="18">
        <f t="shared" si="17"/>
        <v>23400.519999999997</v>
      </c>
      <c r="P35" s="18">
        <f t="shared" si="17"/>
        <v>800</v>
      </c>
      <c r="Q35" s="20">
        <f t="shared" si="17"/>
        <v>472195.19</v>
      </c>
      <c r="R35" s="18">
        <f t="shared" si="17"/>
        <v>1950804.8099999996</v>
      </c>
    </row>
    <row r="36" spans="2:18" s="14" customFormat="1" ht="15.95" customHeight="1" x14ac:dyDescent="0.2"/>
    <row r="37" spans="2:18" s="2" customForma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3"/>
      <c r="M37" s="12"/>
      <c r="N37" s="13"/>
      <c r="O37" s="13"/>
      <c r="P37" s="13"/>
      <c r="Q37" s="13"/>
      <c r="R37" s="13"/>
    </row>
    <row r="38" spans="2:18" s="2" customFormat="1" ht="33.75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s="2" customFormat="1" ht="23.45" customHeight="1" x14ac:dyDescent="0.2">
      <c r="B39" s="19" t="s">
        <v>86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2:18" s="2" customFormat="1" ht="21" customHeight="1" x14ac:dyDescent="0.2">
      <c r="B40" s="12" t="s">
        <v>55</v>
      </c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3"/>
      <c r="O40" s="13"/>
      <c r="P40" s="13"/>
      <c r="Q40" s="13"/>
      <c r="R40" s="13"/>
    </row>
    <row r="41" spans="2:18" s="2" customForma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C43" s="12"/>
      <c r="D43" s="4"/>
      <c r="E43" s="12"/>
      <c r="F43" s="4"/>
      <c r="G43" s="4"/>
      <c r="H43" s="4"/>
      <c r="I43" s="4"/>
      <c r="J43" s="4"/>
      <c r="K43" s="4"/>
      <c r="L43" s="4"/>
      <c r="M43" s="4"/>
      <c r="N43" s="15"/>
      <c r="O43" s="15"/>
      <c r="P43" s="15"/>
      <c r="Q43" s="15"/>
      <c r="R43" s="15"/>
    </row>
    <row r="44" spans="2:18" x14ac:dyDescent="0.2">
      <c r="K44" s="16"/>
      <c r="L44" s="16"/>
      <c r="M44" s="16"/>
      <c r="N44" s="16"/>
      <c r="O44" s="16"/>
      <c r="P44" s="16"/>
      <c r="Q44" s="16"/>
      <c r="R44" s="16"/>
    </row>
    <row r="45" spans="2:18" x14ac:dyDescent="0.2">
      <c r="K45" s="16"/>
      <c r="L45" s="16"/>
      <c r="M45" s="16"/>
      <c r="N45" s="16"/>
      <c r="O45" s="16"/>
      <c r="P45" s="16"/>
      <c r="Q45" s="16"/>
      <c r="R45" s="16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2024-07-15T17:08:40Z</dcterms:modified>
</cp:coreProperties>
</file>