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Presupuesto\a. Presupuesto aprobado del año\"/>
    </mc:Choice>
  </mc:AlternateContent>
  <xr:revisionPtr revIDLastSave="0" documentId="8_{C291991D-8976-420A-B4F1-C9BC984E2B6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2 Presupuesto Aprobado-Ejec " sheetId="2" r:id="rId1"/>
  </sheets>
  <definedNames>
    <definedName name="_xlnm.Print_Area" localSheetId="0">'P2 Presupuesto Aprobado-Ejec '!$C$1:$E$104</definedName>
    <definedName name="Print_Area" localSheetId="0">'P2 Presupuesto Aprobado-Ejec '!$B$1:$E$105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31" i="2"/>
  <c r="D30" i="2"/>
  <c r="D29" i="2"/>
  <c r="D25" i="2"/>
  <c r="D23" i="2"/>
  <c r="D22" i="2"/>
  <c r="D20" i="2"/>
  <c r="D43" i="2"/>
  <c r="D41" i="2"/>
  <c r="D39" i="2"/>
  <c r="D37" i="2"/>
  <c r="D36" i="2"/>
  <c r="D33" i="2"/>
  <c r="D32" i="2"/>
  <c r="D60" i="2"/>
  <c r="D35" i="2"/>
  <c r="D34" i="2" l="1"/>
  <c r="D18" i="2"/>
  <c r="D24" i="2"/>
  <c r="D17" i="2" l="1"/>
  <c r="E91" i="2"/>
  <c r="D91" i="2" l="1"/>
</calcChain>
</file>

<file path=xl/sharedStrings.xml><?xml version="1.0" encoding="utf-8"?>
<sst xmlns="http://schemas.openxmlformats.org/spreadsheetml/2006/main" count="88" uniqueCount="88">
  <si>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</si>
  <si>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</si>
  <si>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</si>
  <si>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</si>
  <si>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</si>
  <si>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</si>
  <si>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</si>
  <si>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</si>
  <si>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</si>
  <si>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</si>
  <si>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</si>
  <si>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</si>
  <si>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</si>
  <si>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</si>
  <si>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</si>
  <si>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</si>
  <si>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</si>
  <si>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</si>
  <si>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</si>
  <si>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</si>
  <si>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</si>
  <si>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</si>
  <si>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</si>
  <si>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</si>
  <si>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</si>
  <si>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</si>
  <si>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</si>
  <si>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</si>
  <si>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</si>
  <si>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</si>
  <si>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</si>
  <si>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</si>
  <si>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</si>
  <si>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</si>
  <si>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</si>
  <si>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</si>
  <si>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</si>
  <si>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</si>
  <si>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</si>
  <si>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</si>
  <si>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</si>
  <si>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</si>
  <si>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</si>
  <si>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</si>
  <si>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</si>
  <si>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</si>
  <si>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</si>
  <si>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</si>
  <si>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</si>
  <si>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</si>
  <si>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</si>
  <si>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</si>
  <si>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</si>
  <si>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</si>
  <si>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</si>
  <si>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</si>
  <si>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</si>
  <si>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</si>
  <si>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</si>
  <si>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</si>
  <si>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</si>
  <si>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</si>
  <si>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</si>
  <si>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</si>
  <si>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</si>
  <si>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</si>
  <si>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</si>
  <si>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</si>
  <si>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</si>
  <si>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</si>
  <si>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</si>
  <si>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</si>
  <si>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</si>
  <si>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</si>
  <si>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</si>
  <si>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</si>
  <si>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Ejecución de Gasto y Aplicaciones financieras </t>
  </si>
  <si>
    <t>Presupuesto Modificado</t>
  </si>
  <si>
    <t>Presupuesto Aprobado</t>
  </si>
  <si>
    <t>Fuente: SIGEF</t>
  </si>
  <si>
    <t>Gabriela Calderón</t>
  </si>
  <si>
    <t>Encargada Departamento Administrativo y Financiero</t>
  </si>
  <si>
    <t xml:space="preserve"> </t>
  </si>
  <si>
    <t>2.3.6 - PRODUCTOS METALICOS</t>
  </si>
  <si>
    <t>Año 2025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</si>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</sst>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39" fontId="3" fillId="0" borderId="1" xfId="0" applyNumberFormat="1" applyFont="1" applyBorder="1"/>
    <xf numFmtId="0" fontId="8" fillId="0" borderId="0" xfId="0" applyFont="1" applyAlignment="1">
      <alignment horizontal="left" indent="1"/>
    </xf>
    <xf numFmtId="0" fontId="6" fillId="0" borderId="0" xfId="0" applyFont="1"/>
    <xf numFmtId="39" fontId="8" fillId="0" borderId="0" xfId="0" applyNumberFormat="1" applyFont="1"/>
    <xf numFmtId="39" fontId="0" fillId="0" borderId="0" xfId="0" applyNumberFormat="1"/>
    <xf numFmtId="39" fontId="3" fillId="0" borderId="0" xfId="0" applyNumberFormat="1" applyFont="1"/>
    <xf numFmtId="39" fontId="0" fillId="0" borderId="0" xfId="0" quotePrefix="1" applyNumberFormat="1"/>
    <xf numFmtId="0" fontId="8" fillId="3" borderId="0" xfId="0" applyFont="1" applyFill="1" applyAlignment="1">
      <alignment horizontal="left" indent="1"/>
    </xf>
    <xf numFmtId="39" fontId="8" fillId="3" borderId="0" xfId="0" applyNumberFormat="1" applyFont="1" applyFill="1"/>
    <xf numFmtId="0" fontId="6" fillId="3" borderId="0" xfId="0" applyFont="1" applyFill="1"/>
    <xf numFmtId="0" fontId="9" fillId="2" borderId="2" xfId="0" applyFont="1" applyFill="1" applyBorder="1" applyAlignment="1">
      <alignment vertical="center"/>
    </xf>
    <xf numFmtId="39" fontId="8" fillId="2" borderId="2" xfId="0" applyNumberFormat="1" applyFont="1" applyFill="1" applyBorder="1"/>
    <xf numFmtId="164" fontId="8" fillId="2" borderId="2" xfId="0" applyNumberFormat="1" applyFont="1" applyFill="1" applyBorder="1"/>
    <xf numFmtId="39" fontId="6" fillId="0" borderId="0" xfId="0" applyNumberFormat="1" applyFont="1"/>
    <xf numFmtId="43" fontId="0" fillId="0" borderId="0" xfId="0" applyNumberFormat="1"/>
    <xf numFmtId="43" fontId="0" fillId="0" borderId="6" xfId="0" applyNumberFormat="1" applyBorder="1"/>
    <xf numFmtId="43" fontId="10" fillId="0" borderId="7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7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1940719</xdr:colOff>
      <xdr:row>1</xdr:row>
      <xdr:rowOff>23814</xdr:rowOff>
    </xdr:from>
    <xdr:to>
      <xdr:col>3</xdr:col>
      <xdr:colOff>1114425</xdr:colOff>
      <xdr:row>9</xdr:row>
      <xdr:rowOff>214314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A570B37-EAFB-4EEC-8673-9E80B8A9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813" y="214314"/>
          <a:ext cx="6115050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F103"/>
  <sheetViews>
    <sheetView showGridLines="0" tabSelected="1" topLeftCell="A79" zoomScale="80" zoomScaleNormal="80" workbookViewId="0">
      <selection activeCell="C98" sqref="C98"/>
    </sheetView>
  </sheetViews>
  <sheetFormatPr baseColWidth="10" defaultColWidth="11.42578125" defaultRowHeight="15" x14ac:dyDescent="0.25"/>
  <cols>
    <col min="1" max="1" width="5.7109375" customWidth="1"/>
    <col min="2" max="2" width="5.5703125" customWidth="1"/>
    <col min="3" max="3" width="104.140625" bestFit="1" customWidth="1"/>
    <col min="4" max="4" width="22" bestFit="1" customWidth="1"/>
    <col min="5" max="5" width="14.140625" customWidth="1"/>
    <col min="6" max="6" width="16" bestFit="1" customWidth="1"/>
  </cols>
  <sheetData>
    <row r="8" spans="3:5" ht="28.5" customHeight="1" x14ac:dyDescent="0.25">
      <c r="C8" s="31"/>
      <c r="D8" s="32"/>
      <c r="E8" s="32"/>
    </row>
    <row r="9" spans="3:5" ht="21" customHeight="1" x14ac:dyDescent="0.25">
      <c r="C9" s="33"/>
      <c r="D9" s="34"/>
      <c r="E9" s="34"/>
    </row>
    <row r="10" spans="3:5" ht="21" customHeight="1" x14ac:dyDescent="0.25">
      <c r="C10" s="25"/>
      <c r="D10" s="26"/>
      <c r="E10" s="26"/>
    </row>
    <row r="11" spans="3:5" ht="15.75" x14ac:dyDescent="0.25">
      <c r="C11" s="38" t="s">
        <v>84</v>
      </c>
      <c r="D11" s="39"/>
      <c r="E11" s="39"/>
    </row>
    <row r="12" spans="3:5" ht="15.75" customHeight="1" x14ac:dyDescent="0.25">
      <c r="C12" s="40" t="s">
        <v>76</v>
      </c>
      <c r="D12" s="30"/>
      <c r="E12" s="30"/>
    </row>
    <row r="13" spans="3:5" ht="15.75" customHeight="1" x14ac:dyDescent="0.25">
      <c r="C13" s="30" t="s">
        <v>75</v>
      </c>
      <c r="D13" s="30"/>
      <c r="E13" s="30"/>
    </row>
    <row r="15" spans="3:5" ht="25.5" customHeight="1" x14ac:dyDescent="0.25">
      <c r="C15" s="35" t="s">
        <v>65</v>
      </c>
      <c r="D15" s="36" t="s">
        <v>78</v>
      </c>
      <c r="E15" s="36" t="s">
        <v>77</v>
      </c>
    </row>
    <row r="16" spans="3:5" x14ac:dyDescent="0.25">
      <c r="C16" s="35"/>
      <c r="D16" s="37"/>
      <c r="E16" s="37"/>
    </row>
    <row r="17" spans="1:6" ht="20.25" customHeight="1" x14ac:dyDescent="0.25">
      <c r="C17" s="1" t="s">
        <v>0</v>
      </c>
      <c r="D17" s="7">
        <f>+D18+D24+D34+D60</f>
        <v>102701379</v>
      </c>
      <c r="E17" s="2"/>
    </row>
    <row r="18" spans="1:6" s="9" customFormat="1" ht="22.5" customHeight="1" x14ac:dyDescent="0.25">
      <c r="C18" s="8" t="s">
        <v>1</v>
      </c>
      <c r="D18" s="10">
        <f>+D19+D20+D21+D22+D23</f>
        <v>60225359</v>
      </c>
      <c r="E18" s="10"/>
      <c r="F18" s="20"/>
    </row>
    <row r="19" spans="1:6" x14ac:dyDescent="0.25">
      <c r="C19" s="5" t="s">
        <v>2</v>
      </c>
      <c r="D19" s="11">
        <f>31292000+100000+6050000+60000+1560000+3304334+300000+600000</f>
        <v>43266334</v>
      </c>
      <c r="E19" s="11"/>
      <c r="F19" s="21"/>
    </row>
    <row r="20" spans="1:6" x14ac:dyDescent="0.25">
      <c r="C20" s="5" t="s">
        <v>3</v>
      </c>
      <c r="D20" s="11">
        <f>750000+3153000+205000+3269334</f>
        <v>7377334</v>
      </c>
      <c r="E20" s="11"/>
      <c r="F20" s="21"/>
    </row>
    <row r="21" spans="1:6" x14ac:dyDescent="0.25">
      <c r="C21" s="5" t="s">
        <v>4</v>
      </c>
      <c r="D21" s="13">
        <v>370000</v>
      </c>
      <c r="E21" s="11"/>
      <c r="F21" s="22"/>
    </row>
    <row r="22" spans="1:6" x14ac:dyDescent="0.25">
      <c r="C22" s="5" t="s">
        <v>5</v>
      </c>
      <c r="D22" s="11">
        <f>200000+3269334</f>
        <v>3469334</v>
      </c>
      <c r="E22" s="11"/>
    </row>
    <row r="23" spans="1:6" x14ac:dyDescent="0.25">
      <c r="C23" s="5" t="s">
        <v>6</v>
      </c>
      <c r="D23" s="11">
        <f>2504693+2825400+412264</f>
        <v>5742357</v>
      </c>
      <c r="E23" s="11"/>
    </row>
    <row r="24" spans="1:6" s="16" customFormat="1" ht="20.25" customHeight="1" x14ac:dyDescent="0.25">
      <c r="C24" s="14" t="s">
        <v>7</v>
      </c>
      <c r="D24" s="15">
        <f>+D25+D26+D27+D28+D29+D30+D31+D32+D33</f>
        <v>37031138</v>
      </c>
      <c r="E24" s="15"/>
    </row>
    <row r="25" spans="1:6" ht="15.75" customHeight="1" x14ac:dyDescent="0.25">
      <c r="C25" s="5" t="s">
        <v>8</v>
      </c>
      <c r="D25" s="11">
        <f>1080000+50000+70800+960000+6000+14520+15000+2224226</f>
        <v>4420546</v>
      </c>
      <c r="E25" s="11"/>
    </row>
    <row r="26" spans="1:6" ht="14.25" customHeight="1" x14ac:dyDescent="0.25">
      <c r="C26" s="5" t="s">
        <v>9</v>
      </c>
      <c r="D26" s="11">
        <v>366000</v>
      </c>
      <c r="E26" s="11"/>
    </row>
    <row r="27" spans="1:6" x14ac:dyDescent="0.25">
      <c r="C27" s="5" t="s">
        <v>10</v>
      </c>
      <c r="D27" s="11">
        <v>3180000</v>
      </c>
      <c r="E27" s="11"/>
    </row>
    <row r="28" spans="1:6" ht="12.75" customHeight="1" x14ac:dyDescent="0.25">
      <c r="A28">
        <v>1</v>
      </c>
      <c r="C28" s="5" t="s">
        <v>11</v>
      </c>
      <c r="D28" s="11">
        <v>2579364</v>
      </c>
      <c r="E28" s="11"/>
    </row>
    <row r="29" spans="1:6" x14ac:dyDescent="0.25">
      <c r="A29">
        <v>13</v>
      </c>
      <c r="C29" s="5" t="s">
        <v>12</v>
      </c>
      <c r="D29" s="11">
        <f>7476480+950000</f>
        <v>8426480</v>
      </c>
      <c r="E29" s="11"/>
    </row>
    <row r="30" spans="1:6" x14ac:dyDescent="0.25">
      <c r="C30" s="5" t="s">
        <v>13</v>
      </c>
      <c r="D30" s="11">
        <f>400100+6730000</f>
        <v>7130100</v>
      </c>
      <c r="E30" s="11"/>
    </row>
    <row r="31" spans="1:6" x14ac:dyDescent="0.25">
      <c r="C31" s="5" t="s">
        <v>14</v>
      </c>
      <c r="D31" s="11">
        <f>10000+165000+200000+60000+225000</f>
        <v>660000</v>
      </c>
      <c r="E31" s="11"/>
    </row>
    <row r="32" spans="1:6" x14ac:dyDescent="0.25">
      <c r="C32" s="5" t="s">
        <v>15</v>
      </c>
      <c r="D32" s="11">
        <f>6000+110000+250000+1500000+4300618</f>
        <v>6166618</v>
      </c>
      <c r="E32" s="11" t="s">
        <v>82</v>
      </c>
    </row>
    <row r="33" spans="1:5" ht="15.75" customHeight="1" x14ac:dyDescent="0.25">
      <c r="C33" s="5" t="s">
        <v>16</v>
      </c>
      <c r="D33" s="11">
        <f>1147180+2954850</f>
        <v>4102030</v>
      </c>
      <c r="E33" s="11"/>
    </row>
    <row r="34" spans="1:5" s="9" customFormat="1" ht="20.25" customHeight="1" x14ac:dyDescent="0.25">
      <c r="C34" s="8" t="s">
        <v>17</v>
      </c>
      <c r="D34" s="10">
        <f>+D35+D36+D37+D38+D39+D41+D43</f>
        <v>4469882</v>
      </c>
      <c r="E34" s="10"/>
    </row>
    <row r="35" spans="1:5" ht="18.75" customHeight="1" x14ac:dyDescent="0.25">
      <c r="C35" s="5" t="s">
        <v>18</v>
      </c>
      <c r="D35" s="11">
        <f>501050+80000</f>
        <v>581050</v>
      </c>
      <c r="E35" s="11"/>
    </row>
    <row r="36" spans="1:5" x14ac:dyDescent="0.25">
      <c r="C36" s="5" t="s">
        <v>19</v>
      </c>
      <c r="D36" s="11">
        <f>14000+100000</f>
        <v>114000</v>
      </c>
      <c r="E36" s="11"/>
    </row>
    <row r="37" spans="1:5" x14ac:dyDescent="0.25">
      <c r="C37" s="5" t="s">
        <v>20</v>
      </c>
      <c r="D37" s="11">
        <f>80800+86600+561980+18000</f>
        <v>747380</v>
      </c>
      <c r="E37" s="11"/>
    </row>
    <row r="38" spans="1:5" x14ac:dyDescent="0.25">
      <c r="C38" s="5" t="s">
        <v>21</v>
      </c>
      <c r="D38" s="11">
        <v>6000</v>
      </c>
      <c r="E38" s="11"/>
    </row>
    <row r="39" spans="1:5" x14ac:dyDescent="0.25">
      <c r="C39" s="5" t="s">
        <v>22</v>
      </c>
      <c r="D39" s="11">
        <f>100000+27500</f>
        <v>127500</v>
      </c>
      <c r="E39" s="11"/>
    </row>
    <row r="40" spans="1:5" ht="17.25" customHeight="1" x14ac:dyDescent="0.25">
      <c r="C40" s="5" t="s">
        <v>83</v>
      </c>
      <c r="D40" s="6"/>
      <c r="E40" s="6"/>
    </row>
    <row r="41" spans="1:5" ht="14.25" customHeight="1" x14ac:dyDescent="0.25">
      <c r="C41" s="5" t="s">
        <v>23</v>
      </c>
      <c r="D41" s="11">
        <f>2514000+40000+25000</f>
        <v>2579000</v>
      </c>
      <c r="E41" s="11"/>
    </row>
    <row r="42" spans="1:5" ht="15.75" customHeight="1" x14ac:dyDescent="0.25">
      <c r="C42" s="5" t="s">
        <v>24</v>
      </c>
      <c r="D42" s="6"/>
      <c r="E42" s="6"/>
    </row>
    <row r="43" spans="1:5" x14ac:dyDescent="0.25">
      <c r="A43">
        <v>7734</v>
      </c>
      <c r="C43" s="5" t="s">
        <v>25</v>
      </c>
      <c r="D43" s="11">
        <f>95000+105952+40000+24000+50000</f>
        <v>314952</v>
      </c>
      <c r="E43" s="11"/>
    </row>
    <row r="44" spans="1:5" ht="13.5" customHeight="1" x14ac:dyDescent="0.25">
      <c r="C44" s="3" t="s">
        <v>26</v>
      </c>
      <c r="D44" s="4"/>
      <c r="E44" s="4"/>
    </row>
    <row r="45" spans="1:5" ht="15" customHeight="1" x14ac:dyDescent="0.25">
      <c r="C45" s="5" t="s">
        <v>27</v>
      </c>
      <c r="D45" s="6"/>
      <c r="E45" s="6"/>
    </row>
    <row r="46" spans="1:5" ht="17.25" customHeight="1" x14ac:dyDescent="0.25">
      <c r="C46" s="5" t="s">
        <v>28</v>
      </c>
      <c r="D46" s="6"/>
      <c r="E46" s="6"/>
    </row>
    <row r="47" spans="1:5" ht="14.25" customHeight="1" x14ac:dyDescent="0.25">
      <c r="C47" s="5" t="s">
        <v>29</v>
      </c>
      <c r="D47" s="6"/>
      <c r="E47" s="6"/>
    </row>
    <row r="48" spans="1:5" ht="13.5" customHeight="1" x14ac:dyDescent="0.25">
      <c r="C48" s="5" t="s">
        <v>30</v>
      </c>
      <c r="D48" s="6"/>
      <c r="E48" s="6"/>
    </row>
    <row r="49" spans="3:5" ht="14.25" customHeight="1" x14ac:dyDescent="0.25">
      <c r="C49" s="5" t="s">
        <v>31</v>
      </c>
      <c r="D49" s="6"/>
      <c r="E49" s="6"/>
    </row>
    <row r="50" spans="3:5" ht="13.5" customHeight="1" x14ac:dyDescent="0.25">
      <c r="C50" s="5" t="s">
        <v>32</v>
      </c>
      <c r="D50" s="6"/>
      <c r="E50" s="6"/>
    </row>
    <row r="51" spans="3:5" ht="15" customHeight="1" x14ac:dyDescent="0.25">
      <c r="C51" s="5" t="s">
        <v>33</v>
      </c>
      <c r="D51" s="6"/>
      <c r="E51" s="6"/>
    </row>
    <row r="52" spans="3:5" ht="13.5" customHeight="1" x14ac:dyDescent="0.25">
      <c r="C52" s="5" t="s">
        <v>34</v>
      </c>
      <c r="D52" s="6"/>
      <c r="E52" s="6"/>
    </row>
    <row r="53" spans="3:5" ht="15.75" customHeight="1" x14ac:dyDescent="0.25">
      <c r="C53" s="3" t="s">
        <v>35</v>
      </c>
      <c r="D53" s="4"/>
      <c r="E53" s="4"/>
    </row>
    <row r="54" spans="3:5" ht="15.75" customHeight="1" x14ac:dyDescent="0.25">
      <c r="C54" s="5" t="s">
        <v>36</v>
      </c>
      <c r="D54" s="6"/>
      <c r="E54" s="6"/>
    </row>
    <row r="55" spans="3:5" ht="17.25" customHeight="1" x14ac:dyDescent="0.25">
      <c r="C55" s="5" t="s">
        <v>37</v>
      </c>
      <c r="D55" s="6"/>
      <c r="E55" s="6"/>
    </row>
    <row r="56" spans="3:5" ht="15" customHeight="1" x14ac:dyDescent="0.25">
      <c r="C56" s="5" t="s">
        <v>38</v>
      </c>
      <c r="D56" s="6"/>
      <c r="E56" s="6"/>
    </row>
    <row r="57" spans="3:5" ht="12" customHeight="1" x14ac:dyDescent="0.25">
      <c r="C57" s="5" t="s">
        <v>39</v>
      </c>
      <c r="D57" s="6"/>
      <c r="E57" s="6"/>
    </row>
    <row r="58" spans="3:5" ht="15" customHeight="1" x14ac:dyDescent="0.25">
      <c r="C58" s="5" t="s">
        <v>40</v>
      </c>
      <c r="D58" s="6"/>
      <c r="E58" s="6"/>
    </row>
    <row r="59" spans="3:5" ht="15" customHeight="1" x14ac:dyDescent="0.25">
      <c r="C59" s="5" t="s">
        <v>41</v>
      </c>
      <c r="D59" s="6"/>
      <c r="E59" s="6"/>
    </row>
    <row r="60" spans="3:5" ht="21" customHeight="1" x14ac:dyDescent="0.25">
      <c r="C60" s="3" t="s">
        <v>42</v>
      </c>
      <c r="D60" s="12">
        <f>+D61</f>
        <v>975000</v>
      </c>
      <c r="E60" s="12"/>
    </row>
    <row r="61" spans="3:5" ht="18.75" customHeight="1" x14ac:dyDescent="0.25">
      <c r="C61" s="5" t="s">
        <v>43</v>
      </c>
      <c r="D61" s="11">
        <v>975000</v>
      </c>
      <c r="E61" s="11"/>
    </row>
    <row r="62" spans="3:5" ht="14.25" customHeight="1" x14ac:dyDescent="0.25">
      <c r="C62" s="5" t="s">
        <v>44</v>
      </c>
      <c r="D62" s="6"/>
      <c r="E62" s="6"/>
    </row>
    <row r="63" spans="3:5" ht="17.25" customHeight="1" x14ac:dyDescent="0.25">
      <c r="C63" s="5" t="s">
        <v>45</v>
      </c>
      <c r="D63" s="6"/>
      <c r="E63" s="6"/>
    </row>
    <row r="64" spans="3:5" x14ac:dyDescent="0.25">
      <c r="C64" s="5" t="s">
        <v>46</v>
      </c>
      <c r="D64" s="6"/>
      <c r="E64" s="6"/>
    </row>
    <row r="65" spans="3:5" x14ac:dyDescent="0.25">
      <c r="C65" s="5" t="s">
        <v>47</v>
      </c>
      <c r="D65" s="11"/>
      <c r="E65" s="11"/>
    </row>
    <row r="66" spans="3:5" x14ac:dyDescent="0.25">
      <c r="C66" s="5" t="s">
        <v>48</v>
      </c>
      <c r="D66" s="6"/>
      <c r="E66" s="6"/>
    </row>
    <row r="67" spans="3:5" x14ac:dyDescent="0.25">
      <c r="C67" s="5" t="s">
        <v>49</v>
      </c>
      <c r="D67" s="6"/>
      <c r="E67" s="6"/>
    </row>
    <row r="68" spans="3:5" x14ac:dyDescent="0.25">
      <c r="C68" s="5" t="s">
        <v>50</v>
      </c>
      <c r="D68" s="6"/>
      <c r="E68" s="6"/>
    </row>
    <row r="69" spans="3:5" ht="15" customHeight="1" x14ac:dyDescent="0.25">
      <c r="C69" s="5" t="s">
        <v>51</v>
      </c>
      <c r="D69" s="6"/>
      <c r="E69" s="6"/>
    </row>
    <row r="70" spans="3:5" ht="21" customHeight="1" x14ac:dyDescent="0.25">
      <c r="C70" s="3" t="s">
        <v>52</v>
      </c>
      <c r="D70" s="4"/>
      <c r="E70" s="4"/>
    </row>
    <row r="71" spans="3:5" ht="15" customHeight="1" x14ac:dyDescent="0.25">
      <c r="C71" s="5" t="s">
        <v>53</v>
      </c>
      <c r="D71" s="6"/>
      <c r="E71" s="6"/>
    </row>
    <row r="72" spans="3:5" x14ac:dyDescent="0.25">
      <c r="C72" s="5" t="s">
        <v>54</v>
      </c>
      <c r="D72" s="6"/>
      <c r="E72" s="6"/>
    </row>
    <row r="73" spans="3:5" x14ac:dyDescent="0.25">
      <c r="C73" s="5" t="s">
        <v>55</v>
      </c>
      <c r="D73" s="6"/>
      <c r="E73" s="6"/>
    </row>
    <row r="74" spans="3:5" x14ac:dyDescent="0.25">
      <c r="C74" s="5" t="s">
        <v>56</v>
      </c>
      <c r="D74" s="6"/>
      <c r="E74" s="6"/>
    </row>
    <row r="75" spans="3:5" ht="16.5" customHeight="1" x14ac:dyDescent="0.25">
      <c r="C75" s="3" t="s">
        <v>57</v>
      </c>
      <c r="D75" s="4"/>
      <c r="E75" s="4"/>
    </row>
    <row r="76" spans="3:5" ht="15.75" customHeight="1" x14ac:dyDescent="0.25">
      <c r="C76" s="5" t="s">
        <v>58</v>
      </c>
      <c r="D76" s="6"/>
      <c r="E76" s="6"/>
    </row>
    <row r="77" spans="3:5" x14ac:dyDescent="0.25">
      <c r="C77" s="5" t="s">
        <v>59</v>
      </c>
      <c r="D77" s="6"/>
      <c r="E77" s="6"/>
    </row>
    <row r="78" spans="3:5" ht="21" customHeight="1" x14ac:dyDescent="0.25">
      <c r="C78" s="3" t="s">
        <v>60</v>
      </c>
      <c r="D78" s="4"/>
      <c r="E78" s="4"/>
    </row>
    <row r="79" spans="3:5" ht="18.75" customHeight="1" x14ac:dyDescent="0.25">
      <c r="C79" s="5" t="s">
        <v>61</v>
      </c>
      <c r="D79" s="6"/>
      <c r="E79" s="6"/>
    </row>
    <row r="80" spans="3:5" x14ac:dyDescent="0.25">
      <c r="C80" s="5" t="s">
        <v>62</v>
      </c>
      <c r="D80" s="6"/>
      <c r="E80" s="6"/>
    </row>
    <row r="81" spans="3:5" x14ac:dyDescent="0.25">
      <c r="C81" s="5" t="s">
        <v>63</v>
      </c>
      <c r="D81" s="6"/>
      <c r="E81" s="6"/>
    </row>
    <row r="82" spans="3:5" ht="21" customHeight="1" x14ac:dyDescent="0.25">
      <c r="C82" s="1" t="s">
        <v>66</v>
      </c>
      <c r="D82" s="2"/>
      <c r="E82" s="2"/>
    </row>
    <row r="83" spans="3:5" ht="18.75" customHeight="1" x14ac:dyDescent="0.25">
      <c r="C83" s="3" t="s">
        <v>67</v>
      </c>
      <c r="D83" s="4"/>
      <c r="E83" s="4"/>
    </row>
    <row r="84" spans="3:5" ht="18.75" customHeight="1" x14ac:dyDescent="0.25">
      <c r="C84" s="5" t="s">
        <v>68</v>
      </c>
      <c r="D84" s="6"/>
      <c r="E84" s="6"/>
    </row>
    <row r="85" spans="3:5" x14ac:dyDescent="0.25">
      <c r="C85" s="5" t="s">
        <v>69</v>
      </c>
      <c r="D85" s="6"/>
      <c r="E85" s="6"/>
    </row>
    <row r="86" spans="3:5" ht="21" customHeight="1" x14ac:dyDescent="0.25">
      <c r="C86" s="3" t="s">
        <v>70</v>
      </c>
      <c r="D86" s="4"/>
      <c r="E86" s="4"/>
    </row>
    <row r="87" spans="3:5" ht="15" customHeight="1" x14ac:dyDescent="0.25">
      <c r="C87" s="5" t="s">
        <v>71</v>
      </c>
      <c r="D87" s="6"/>
      <c r="E87" s="6"/>
    </row>
    <row r="88" spans="3:5" x14ac:dyDescent="0.25">
      <c r="C88" s="5" t="s">
        <v>72</v>
      </c>
      <c r="D88" s="6"/>
      <c r="E88" s="6"/>
    </row>
    <row r="89" spans="3:5" ht="21" customHeight="1" x14ac:dyDescent="0.25">
      <c r="C89" s="3" t="s">
        <v>73</v>
      </c>
      <c r="D89" s="4"/>
      <c r="E89" s="4"/>
    </row>
    <row r="90" spans="3:5" ht="18.75" customHeight="1" x14ac:dyDescent="0.25">
      <c r="C90" s="5" t="s">
        <v>74</v>
      </c>
      <c r="D90" s="6"/>
      <c r="E90" s="6"/>
    </row>
    <row r="91" spans="3:5" s="9" customFormat="1" ht="22.5" customHeight="1" x14ac:dyDescent="0.25">
      <c r="C91" s="17" t="s">
        <v>64</v>
      </c>
      <c r="D91" s="18">
        <f>+D60+D34+D24+D18</f>
        <v>102701379</v>
      </c>
      <c r="E91" s="19">
        <f>+E18+E24+E34+E60</f>
        <v>0</v>
      </c>
    </row>
    <row r="92" spans="3:5" ht="15.75" thickBot="1" x14ac:dyDescent="0.3"/>
    <row r="93" spans="3:5" ht="15.75" thickBot="1" x14ac:dyDescent="0.3">
      <c r="C93" s="27" t="s">
        <v>85</v>
      </c>
    </row>
    <row r="94" spans="3:5" ht="30.75" thickBot="1" x14ac:dyDescent="0.3">
      <c r="C94" s="28" t="s">
        <v>86</v>
      </c>
    </row>
    <row r="95" spans="3:5" ht="60.75" thickBot="1" x14ac:dyDescent="0.3">
      <c r="C95" s="29" t="s">
        <v>87</v>
      </c>
    </row>
    <row r="97" spans="3:3" x14ac:dyDescent="0.25">
      <c r="C97" t="s">
        <v>79</v>
      </c>
    </row>
    <row r="101" spans="3:3" ht="15.75" thickBot="1" x14ac:dyDescent="0.3"/>
    <row r="102" spans="3:3" ht="15.75" thickTop="1" x14ac:dyDescent="0.25">
      <c r="C102" s="23" t="s">
        <v>80</v>
      </c>
    </row>
    <row r="103" spans="3:3" x14ac:dyDescent="0.25">
      <c r="C103" s="24" t="s">
        <v>81</v>
      </c>
    </row>
  </sheetData>
  <mergeCells count="8">
    <mergeCell ref="C13:E13"/>
    <mergeCell ref="C8:E8"/>
    <mergeCell ref="C9:E9"/>
    <mergeCell ref="C15:C16"/>
    <mergeCell ref="D15:D16"/>
    <mergeCell ref="E15:E16"/>
    <mergeCell ref="C11:E11"/>
    <mergeCell ref="C12:E12"/>
  </mergeCells>
  <pageMargins left="0.7" right="0.7" top="0.75" bottom="0.75" header="0.3" footer="0.3"/>
  <pageSetup scale="85" orientation="landscape" r:id="rId1"/>
  <rowBreaks count="2" manualBreakCount="2">
    <brk id="59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Carlos Coronado Comision De Defensa Comercial TI</cp:lastModifiedBy>
  <cp:lastPrinted>2024-11-15T13:56:53Z</cp:lastPrinted>
  <dcterms:created xsi:type="dcterms:W3CDTF">2021-07-29T18:58:50Z</dcterms:created>
  <dcterms:modified xsi:type="dcterms:W3CDTF">2025-02-14T15:58:48Z</dcterms:modified>
</cp:coreProperties>
</file>