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671ff2e720325b/Desktop/CONFIDENCIAL/Anexo 5/"/>
    </mc:Choice>
  </mc:AlternateContent>
  <xr:revisionPtr revIDLastSave="2" documentId="8_{81103BEC-A79D-4F47-BBD3-D9B9482ED21D}" xr6:coauthVersionLast="47" xr6:coauthVersionMax="47" xr10:uidLastSave="{62EE049C-6023-41CB-AA3B-8FFC2A8378A6}"/>
  <bookViews>
    <workbookView xWindow="-110" yWindow="-110" windowWidth="19420" windowHeight="11500" xr2:uid="{4B3ECF60-3985-4D79-97DA-339FC7E36492}"/>
  </bookViews>
  <sheets>
    <sheet name="Calcu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E18" i="1"/>
  <c r="I18" i="1" l="1"/>
  <c r="J18" i="1" s="1"/>
  <c r="I17" i="1" l="1"/>
  <c r="J17" i="1" s="1"/>
  <c r="I16" i="1"/>
  <c r="J16" i="1" s="1"/>
  <c r="I15" i="1" l="1"/>
  <c r="J15" i="1" s="1"/>
  <c r="I14" i="1"/>
  <c r="J14" i="1" s="1"/>
  <c r="I10" i="1"/>
  <c r="J10" i="1" s="1"/>
  <c r="I11" i="1"/>
  <c r="J11" i="1" s="1"/>
  <c r="I12" i="1"/>
  <c r="J12" i="1" s="1"/>
  <c r="I9" i="1"/>
  <c r="J9" i="1" s="1"/>
  <c r="I6" i="1"/>
  <c r="J6" i="1" s="1"/>
  <c r="I7" i="1"/>
  <c r="J7" i="1" s="1"/>
  <c r="I5" i="1"/>
  <c r="J5" i="1" s="1"/>
</calcChain>
</file>

<file path=xl/sharedStrings.xml><?xml version="1.0" encoding="utf-8"?>
<sst xmlns="http://schemas.openxmlformats.org/spreadsheetml/2006/main" count="44" uniqueCount="28">
  <si>
    <t>Abril 2024</t>
  </si>
  <si>
    <t>Mayo 2024</t>
  </si>
  <si>
    <t>Junio 2024</t>
  </si>
  <si>
    <t>Julio 2024</t>
  </si>
  <si>
    <t>Septiembre 2024</t>
  </si>
  <si>
    <t>Octubre 2024</t>
  </si>
  <si>
    <t>Noviembre 2024</t>
  </si>
  <si>
    <t>Enero 2025</t>
  </si>
  <si>
    <t>Febrero 2025</t>
  </si>
  <si>
    <t>Marzo 2025</t>
  </si>
  <si>
    <t>Promedio Simple</t>
  </si>
  <si>
    <t>Margen de Dumping</t>
  </si>
  <si>
    <t>Agosto 2024</t>
  </si>
  <si>
    <t>Periodo Abril 2024 a Marzo 2025</t>
  </si>
  <si>
    <t>Mercado Domestico CR  US$ x TM</t>
  </si>
  <si>
    <t>Importaciones CR Volumen en TM</t>
  </si>
  <si>
    <t>Valor FOB (DGA)
(USD/MT)</t>
  </si>
  <si>
    <t xml:space="preserve">cotización de costos de puertos + gastos de estiba = 7 usd/tm </t>
  </si>
  <si>
    <t>agencia aduanal = 3 usd/ton</t>
  </si>
  <si>
    <t>así como gastos de transporte desde la fábrica de AM al puerto = 11 usd/ton</t>
  </si>
  <si>
    <t>Tienes una idea del margen de comercialización de los intermediaros en Costa Rica = aprox 5%</t>
  </si>
  <si>
    <t>Valor Exportacion con Ajustes</t>
  </si>
  <si>
    <t>Ajuste Costos de Puertos y Gastos de EstibaCR  US$/TM</t>
  </si>
  <si>
    <t>Ajuste Agencia Aduanal  US$/TM</t>
  </si>
  <si>
    <t>Ajuste Gastos de Transporte Muelle a Fabrica US$ por  TM</t>
  </si>
  <si>
    <t>Importaciones desde  Costa Rica a RD Según DGA</t>
  </si>
  <si>
    <t>Abril 2025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</si>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</sst>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164" fontId="0" fillId="0" borderId="1" xfId="2" applyNumberFormat="1" applyFont="1" applyBorder="1" applyAlignment="1">
      <alignment horizontal="center"/>
    </xf>
    <xf numFmtId="43" fontId="0" fillId="0" borderId="1" xfId="1" applyFont="1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0" fillId="0" borderId="0" xfId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0" fillId="0" borderId="0" xfId="0" applyNumberFormat="1"/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B559-A4AE-42BD-8827-E9FADEAB1FD6}">
  <dimension ref="B3:J39"/>
  <sheetViews>
    <sheetView tabSelected="1" zoomScale="80" zoomScaleNormal="80" workbookViewId="0">
      <selection activeCell="M4" sqref="M4"/>
    </sheetView>
  </sheetViews>
  <sheetFormatPr defaultRowHeight="14.5" x14ac:dyDescent="0.35"/>
  <cols>
    <col min="2" max="2" width="17.54296875" customWidth="1"/>
    <col min="3" max="3" width="15.26953125" customWidth="1"/>
    <col min="4" max="4" width="14.1796875" customWidth="1"/>
    <col min="5" max="5" width="10.7265625" customWidth="1"/>
    <col min="6" max="6" width="14.26953125" customWidth="1"/>
    <col min="7" max="7" width="9.81640625" customWidth="1"/>
    <col min="8" max="8" width="15" customWidth="1"/>
    <col min="9" max="9" width="12.1796875" customWidth="1"/>
    <col min="10" max="10" width="11.453125" customWidth="1"/>
    <col min="11" max="11" width="13.26953125" bestFit="1" customWidth="1"/>
  </cols>
  <sheetData>
    <row r="3" spans="2:10" x14ac:dyDescent="0.35">
      <c r="B3" s="24"/>
      <c r="C3" s="24"/>
      <c r="D3" s="25" t="s">
        <v>25</v>
      </c>
      <c r="E3" s="25"/>
      <c r="F3" s="25"/>
      <c r="G3" s="25"/>
      <c r="H3" s="25"/>
      <c r="I3" s="25"/>
      <c r="J3" s="25"/>
    </row>
    <row r="4" spans="2:10" ht="83.15" customHeight="1" x14ac:dyDescent="0.35">
      <c r="B4" s="2" t="s">
        <v>13</v>
      </c>
      <c r="C4" s="3" t="s">
        <v>14</v>
      </c>
      <c r="D4" s="4" t="s">
        <v>15</v>
      </c>
      <c r="E4" s="4" t="s">
        <v>16</v>
      </c>
      <c r="F4" s="5" t="s">
        <v>22</v>
      </c>
      <c r="G4" s="5" t="s">
        <v>23</v>
      </c>
      <c r="H4" s="5" t="s">
        <v>24</v>
      </c>
      <c r="I4" s="4" t="s">
        <v>21</v>
      </c>
      <c r="J4" s="4" t="s">
        <v>11</v>
      </c>
    </row>
    <row r="5" spans="2:10" hidden="1" x14ac:dyDescent="0.35">
      <c r="B5" s="6" t="s">
        <v>0</v>
      </c>
      <c r="C5" s="7">
        <v>820</v>
      </c>
      <c r="D5" s="8">
        <v>4760.4089999999987</v>
      </c>
      <c r="E5" s="7">
        <v>639.46910063820178</v>
      </c>
      <c r="F5" s="7">
        <v>7</v>
      </c>
      <c r="G5" s="7">
        <v>3</v>
      </c>
      <c r="H5" s="7">
        <v>11</v>
      </c>
      <c r="I5" s="7">
        <f>+E5-F5-G5-H5</f>
        <v>618.46910063820178</v>
      </c>
      <c r="J5" s="9">
        <f>(C5-I5)/I5</f>
        <v>0.32585443501354772</v>
      </c>
    </row>
    <row r="6" spans="2:10" hidden="1" x14ac:dyDescent="0.35">
      <c r="B6" s="6" t="s">
        <v>1</v>
      </c>
      <c r="C6" s="8">
        <v>820</v>
      </c>
      <c r="D6" s="8">
        <v>4315.1539999999986</v>
      </c>
      <c r="E6" s="10">
        <v>641.79449468083885</v>
      </c>
      <c r="F6" s="7">
        <v>7</v>
      </c>
      <c r="G6" s="7">
        <v>3</v>
      </c>
      <c r="H6" s="7">
        <v>11</v>
      </c>
      <c r="I6" s="7">
        <f t="shared" ref="I6:I17" si="0">+E6-F6-G6-H6</f>
        <v>620.79449468083885</v>
      </c>
      <c r="J6" s="9">
        <f t="shared" ref="J6:J17" si="1">(C6-I6)/I6</f>
        <v>0.3208880024323929</v>
      </c>
    </row>
    <row r="7" spans="2:10" x14ac:dyDescent="0.35">
      <c r="B7" s="6" t="s">
        <v>2</v>
      </c>
      <c r="C7" s="8">
        <v>820</v>
      </c>
      <c r="D7" s="8">
        <v>6501.8850000000002</v>
      </c>
      <c r="E7" s="10">
        <v>677.85703944486863</v>
      </c>
      <c r="F7" s="7">
        <v>7</v>
      </c>
      <c r="G7" s="7">
        <v>3</v>
      </c>
      <c r="H7" s="7">
        <v>11</v>
      </c>
      <c r="I7" s="7">
        <f t="shared" si="0"/>
        <v>656.85703944486863</v>
      </c>
      <c r="J7" s="9">
        <f t="shared" si="1"/>
        <v>0.24836905256128308</v>
      </c>
    </row>
    <row r="8" spans="2:10" x14ac:dyDescent="0.35">
      <c r="B8" s="6" t="s">
        <v>3</v>
      </c>
      <c r="C8" s="8">
        <v>820.00000000000011</v>
      </c>
      <c r="D8" s="8"/>
      <c r="E8" s="8"/>
      <c r="F8" s="7"/>
      <c r="G8" s="7"/>
      <c r="H8" s="7"/>
      <c r="I8" s="7"/>
      <c r="J8" s="11"/>
    </row>
    <row r="9" spans="2:10" x14ac:dyDescent="0.35">
      <c r="B9" s="6" t="s">
        <v>12</v>
      </c>
      <c r="C9" s="8">
        <v>820</v>
      </c>
      <c r="D9" s="8">
        <v>4978.2969999999996</v>
      </c>
      <c r="E9" s="8">
        <v>690.6</v>
      </c>
      <c r="F9" s="7">
        <v>7</v>
      </c>
      <c r="G9" s="7">
        <v>3</v>
      </c>
      <c r="H9" s="7">
        <v>11</v>
      </c>
      <c r="I9" s="7">
        <f t="shared" si="0"/>
        <v>669.6</v>
      </c>
      <c r="J9" s="9">
        <f t="shared" si="1"/>
        <v>0.22461170848267617</v>
      </c>
    </row>
    <row r="10" spans="2:10" x14ac:dyDescent="0.35">
      <c r="B10" s="6" t="s">
        <v>4</v>
      </c>
      <c r="C10" s="8">
        <v>820</v>
      </c>
      <c r="D10" s="8">
        <v>4535.49</v>
      </c>
      <c r="E10" s="10">
        <v>666.71022853098566</v>
      </c>
      <c r="F10" s="7">
        <v>7</v>
      </c>
      <c r="G10" s="7">
        <v>3</v>
      </c>
      <c r="H10" s="7">
        <v>11</v>
      </c>
      <c r="I10" s="7">
        <f t="shared" si="0"/>
        <v>645.71022853098566</v>
      </c>
      <c r="J10" s="9">
        <f t="shared" si="1"/>
        <v>0.26991948364443591</v>
      </c>
    </row>
    <row r="11" spans="2:10" x14ac:dyDescent="0.35">
      <c r="B11" s="6" t="s">
        <v>5</v>
      </c>
      <c r="C11" s="7">
        <v>804.30089933537192</v>
      </c>
      <c r="D11" s="8">
        <v>6389.4849999999997</v>
      </c>
      <c r="E11" s="10">
        <v>676.65223057883384</v>
      </c>
      <c r="F11" s="7">
        <v>7</v>
      </c>
      <c r="G11" s="7">
        <v>3</v>
      </c>
      <c r="H11" s="7">
        <v>11</v>
      </c>
      <c r="I11" s="7">
        <f t="shared" si="0"/>
        <v>655.65223057883384</v>
      </c>
      <c r="J11" s="9">
        <f t="shared" si="1"/>
        <v>0.22671877227551807</v>
      </c>
    </row>
    <row r="12" spans="2:10" x14ac:dyDescent="0.35">
      <c r="B12" s="6" t="s">
        <v>6</v>
      </c>
      <c r="C12" s="7">
        <v>812.18980253463019</v>
      </c>
      <c r="D12" s="8">
        <v>6134.536000000001</v>
      </c>
      <c r="E12" s="10">
        <v>691.30280272216191</v>
      </c>
      <c r="F12" s="7">
        <v>7</v>
      </c>
      <c r="G12" s="7">
        <v>3</v>
      </c>
      <c r="H12" s="7">
        <v>11</v>
      </c>
      <c r="I12" s="7">
        <f t="shared" si="0"/>
        <v>670.30280272216191</v>
      </c>
      <c r="J12" s="9">
        <f t="shared" si="1"/>
        <v>0.21167597574745622</v>
      </c>
    </row>
    <row r="13" spans="2:10" x14ac:dyDescent="0.35">
      <c r="B13" s="6" t="s">
        <v>7</v>
      </c>
      <c r="C13" s="8">
        <v>824.80970712318538</v>
      </c>
      <c r="D13" s="8"/>
      <c r="E13" s="8"/>
      <c r="F13" s="7"/>
      <c r="G13" s="7"/>
      <c r="H13" s="7"/>
      <c r="I13" s="7"/>
      <c r="J13" s="11"/>
    </row>
    <row r="14" spans="2:10" x14ac:dyDescent="0.35">
      <c r="B14" s="6" t="s">
        <v>8</v>
      </c>
      <c r="C14" s="8">
        <v>842.50129132231405</v>
      </c>
      <c r="D14" s="8">
        <v>7457.3360000000011</v>
      </c>
      <c r="E14" s="10">
        <v>770.35695773960026</v>
      </c>
      <c r="F14" s="7">
        <v>7</v>
      </c>
      <c r="G14" s="7">
        <v>3</v>
      </c>
      <c r="H14" s="7">
        <v>11</v>
      </c>
      <c r="I14" s="7">
        <f t="shared" si="0"/>
        <v>749.35695773960026</v>
      </c>
      <c r="J14" s="9">
        <f t="shared" si="1"/>
        <v>0.12429901747183245</v>
      </c>
    </row>
    <row r="15" spans="2:10" x14ac:dyDescent="0.35">
      <c r="B15" s="6" t="s">
        <v>9</v>
      </c>
      <c r="C15" s="8">
        <v>804.52392403022736</v>
      </c>
      <c r="D15" s="8">
        <v>7516.2929999999988</v>
      </c>
      <c r="E15" s="10">
        <v>762.37633677558892</v>
      </c>
      <c r="F15" s="7">
        <v>7</v>
      </c>
      <c r="G15" s="7">
        <v>3</v>
      </c>
      <c r="H15" s="7">
        <v>11</v>
      </c>
      <c r="I15" s="7">
        <f t="shared" si="0"/>
        <v>741.37633677558892</v>
      </c>
      <c r="J15" s="9">
        <f t="shared" si="1"/>
        <v>8.5176156996433661E-2</v>
      </c>
    </row>
    <row r="16" spans="2:10" x14ac:dyDescent="0.35">
      <c r="B16" s="6" t="s">
        <v>26</v>
      </c>
      <c r="C16" s="8">
        <v>819.84909581007503</v>
      </c>
      <c r="D16" s="8">
        <v>7337.3070000000016</v>
      </c>
      <c r="E16" s="10">
        <v>756.50206206896553</v>
      </c>
      <c r="F16" s="7">
        <v>7</v>
      </c>
      <c r="G16" s="7">
        <v>3</v>
      </c>
      <c r="H16" s="7">
        <v>11</v>
      </c>
      <c r="I16" s="7">
        <f t="shared" si="0"/>
        <v>735.50206206896553</v>
      </c>
      <c r="J16" s="9">
        <f t="shared" si="1"/>
        <v>0.11467953400951929</v>
      </c>
    </row>
    <row r="17" spans="2:10" x14ac:dyDescent="0.35">
      <c r="B17" s="6" t="s">
        <v>27</v>
      </c>
      <c r="C17" s="8">
        <v>820.00041947717204</v>
      </c>
      <c r="D17" s="8">
        <v>8122.0289999999995</v>
      </c>
      <c r="E17" s="10">
        <v>767.12160000000006</v>
      </c>
      <c r="F17" s="7">
        <v>7</v>
      </c>
      <c r="G17" s="7">
        <v>3</v>
      </c>
      <c r="H17" s="7">
        <v>11</v>
      </c>
      <c r="I17" s="7">
        <f t="shared" si="0"/>
        <v>746.12160000000006</v>
      </c>
      <c r="J17" s="9">
        <f t="shared" si="1"/>
        <v>9.9017130018983476E-2</v>
      </c>
    </row>
    <row r="18" spans="2:10" x14ac:dyDescent="0.35">
      <c r="B18" s="12" t="s">
        <v>10</v>
      </c>
      <c r="C18" s="13">
        <f>AVERAGE(C7:C17)</f>
        <v>818.92501269390698</v>
      </c>
      <c r="D18" s="23"/>
      <c r="E18" s="13">
        <f>AVERAGE(E7:E17)</f>
        <v>717.71991754011174</v>
      </c>
      <c r="F18" s="14">
        <v>7</v>
      </c>
      <c r="G18" s="14">
        <v>3</v>
      </c>
      <c r="H18" s="14">
        <v>11</v>
      </c>
      <c r="I18" s="14">
        <f>+E18-F18-G18-H18</f>
        <v>696.71991754011174</v>
      </c>
      <c r="J18" s="15">
        <f>(C18-I18)/I18</f>
        <v>0.17540060514598338</v>
      </c>
    </row>
    <row r="19" spans="2:10" x14ac:dyDescent="0.35">
      <c r="J19" s="22"/>
    </row>
    <row r="20" spans="2:10" x14ac:dyDescent="0.35">
      <c r="B20" s="1" t="s">
        <v>17</v>
      </c>
    </row>
    <row r="21" spans="2:10" x14ac:dyDescent="0.35">
      <c r="B21" s="1" t="s">
        <v>18</v>
      </c>
    </row>
    <row r="22" spans="2:10" x14ac:dyDescent="0.35">
      <c r="B22" s="1" t="s">
        <v>19</v>
      </c>
    </row>
    <row r="23" spans="2:10" x14ac:dyDescent="0.35">
      <c r="B23" s="1" t="s">
        <v>20</v>
      </c>
    </row>
    <row r="27" spans="2:10" ht="87" hidden="1" x14ac:dyDescent="0.35">
      <c r="B27" s="2" t="s">
        <v>13</v>
      </c>
      <c r="C27" s="5" t="s">
        <v>22</v>
      </c>
      <c r="D27" s="5" t="s">
        <v>23</v>
      </c>
      <c r="E27" s="5" t="s">
        <v>24</v>
      </c>
      <c r="I27" s="16"/>
      <c r="J27" s="16"/>
    </row>
    <row r="28" spans="2:10" hidden="1" x14ac:dyDescent="0.35">
      <c r="B28" s="6" t="s">
        <v>0</v>
      </c>
      <c r="C28" s="7">
        <v>7</v>
      </c>
      <c r="D28" s="7">
        <v>3</v>
      </c>
      <c r="E28" s="7">
        <v>11</v>
      </c>
      <c r="I28" s="17"/>
      <c r="J28" s="18"/>
    </row>
    <row r="29" spans="2:10" hidden="1" x14ac:dyDescent="0.35">
      <c r="B29" s="6" t="s">
        <v>1</v>
      </c>
      <c r="C29" s="7">
        <v>7</v>
      </c>
      <c r="D29" s="7">
        <v>3</v>
      </c>
      <c r="E29" s="7">
        <v>11</v>
      </c>
      <c r="I29" s="17"/>
      <c r="J29" s="18"/>
    </row>
    <row r="30" spans="2:10" hidden="1" x14ac:dyDescent="0.35">
      <c r="B30" s="6" t="s">
        <v>2</v>
      </c>
      <c r="C30" s="7">
        <v>7</v>
      </c>
      <c r="D30" s="7">
        <v>3</v>
      </c>
      <c r="E30" s="7">
        <v>11</v>
      </c>
      <c r="I30" s="17"/>
      <c r="J30" s="18"/>
    </row>
    <row r="31" spans="2:10" hidden="1" x14ac:dyDescent="0.35">
      <c r="B31" s="6" t="s">
        <v>3</v>
      </c>
      <c r="C31" s="7"/>
      <c r="D31" s="7"/>
      <c r="E31" s="7"/>
      <c r="I31" s="17"/>
      <c r="J31" s="19"/>
    </row>
    <row r="32" spans="2:10" hidden="1" x14ac:dyDescent="0.35">
      <c r="B32" s="6" t="s">
        <v>12</v>
      </c>
      <c r="C32" s="7">
        <v>7</v>
      </c>
      <c r="D32" s="7">
        <v>3</v>
      </c>
      <c r="E32" s="7">
        <v>11</v>
      </c>
      <c r="I32" s="17"/>
      <c r="J32" s="18"/>
    </row>
    <row r="33" spans="2:10" hidden="1" x14ac:dyDescent="0.35">
      <c r="B33" s="6" t="s">
        <v>4</v>
      </c>
      <c r="C33" s="7">
        <v>7</v>
      </c>
      <c r="D33" s="7">
        <v>3</v>
      </c>
      <c r="E33" s="7">
        <v>11</v>
      </c>
      <c r="I33" s="17"/>
      <c r="J33" s="18"/>
    </row>
    <row r="34" spans="2:10" hidden="1" x14ac:dyDescent="0.35">
      <c r="B34" s="6" t="s">
        <v>5</v>
      </c>
      <c r="C34" s="7">
        <v>7</v>
      </c>
      <c r="D34" s="7">
        <v>3</v>
      </c>
      <c r="E34" s="7">
        <v>11</v>
      </c>
      <c r="I34" s="17"/>
      <c r="J34" s="18"/>
    </row>
    <row r="35" spans="2:10" hidden="1" x14ac:dyDescent="0.35">
      <c r="B35" s="6" t="s">
        <v>6</v>
      </c>
      <c r="C35" s="7">
        <v>7</v>
      </c>
      <c r="D35" s="7">
        <v>3</v>
      </c>
      <c r="E35" s="7">
        <v>11</v>
      </c>
      <c r="I35" s="17"/>
      <c r="J35" s="18"/>
    </row>
    <row r="36" spans="2:10" hidden="1" x14ac:dyDescent="0.35">
      <c r="B36" s="6" t="s">
        <v>7</v>
      </c>
      <c r="C36" s="7"/>
      <c r="D36" s="7"/>
      <c r="E36" s="7"/>
      <c r="I36" s="17"/>
      <c r="J36" s="19"/>
    </row>
    <row r="37" spans="2:10" hidden="1" x14ac:dyDescent="0.35">
      <c r="B37" s="6" t="s">
        <v>8</v>
      </c>
      <c r="C37" s="7">
        <v>7</v>
      </c>
      <c r="D37" s="7">
        <v>3</v>
      </c>
      <c r="E37" s="7">
        <v>11</v>
      </c>
      <c r="I37" s="17"/>
      <c r="J37" s="18"/>
    </row>
    <row r="38" spans="2:10" hidden="1" x14ac:dyDescent="0.35">
      <c r="B38" s="6" t="s">
        <v>9</v>
      </c>
      <c r="C38" s="7">
        <v>7</v>
      </c>
      <c r="D38" s="7">
        <v>3</v>
      </c>
      <c r="E38" s="7">
        <v>11</v>
      </c>
      <c r="I38" s="17"/>
      <c r="J38" s="18"/>
    </row>
    <row r="39" spans="2:10" hidden="1" x14ac:dyDescent="0.35">
      <c r="B39" s="12" t="s">
        <v>10</v>
      </c>
      <c r="C39" s="14">
        <v>7</v>
      </c>
      <c r="D39" s="14">
        <v>3</v>
      </c>
      <c r="E39" s="14">
        <v>11</v>
      </c>
      <c r="I39" s="20"/>
      <c r="J39" s="21"/>
    </row>
  </sheetData>
  <mergeCells count="2">
    <mergeCell ref="B3:C3"/>
    <mergeCell ref="D3:J3"/>
  </mergeCells>
  <phoneticPr fontId="4" type="noConversion"/>
  <pageMargins left="0.25" right="0.25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2025-09-22T14:36:13Z</cp:lastPrinted>
  <dcterms:created xsi:type="dcterms:W3CDTF">2025-05-22T20:59:59Z</dcterms:created>
  <dcterms:modified xsi:type="dcterms:W3CDTF">2025-09-22T14:36:15Z</dcterms:modified>
</cp:coreProperties>
</file>