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aracena\Documents\Examen China 2026\Solicitud de inicio e información complementaria - No confidencial\Metaldom, S.A\"/>
    </mc:Choice>
  </mc:AlternateContent>
  <xr:revisionPtr revIDLastSave="0" documentId="8_{4ED98467-D37C-46FE-A6D9-692EF1DBAB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ros del producto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USRaZ+2GhgB6ny4RYWimM6t5+7pIBQ34f4eBl8ppzQ="/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4" i="1"/>
  <c r="L34" i="1"/>
  <c r="K34" i="1"/>
  <c r="J34" i="1"/>
  <c r="M33" i="1"/>
  <c r="L33" i="1"/>
  <c r="K33" i="1"/>
  <c r="J33" i="1"/>
  <c r="M32" i="1"/>
  <c r="L32" i="1"/>
  <c r="K32" i="1"/>
  <c r="J32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1" i="1"/>
  <c r="L11" i="1"/>
  <c r="K11" i="1"/>
  <c r="J11" i="1"/>
</calcChain>
</file>

<file path=xl/sharedStrings.xml><?xml version="1.0" encoding="utf-8"?>
<sst xmlns="http://schemas.openxmlformats.org/spreadsheetml/2006/main" count="88" uniqueCount="53">
  <si>
    <t>Anexo 3   A</t>
  </si>
  <si>
    <t>Datos financieros de la Empresa correspondientes al producto nacional similar al importado investigado</t>
  </si>
  <si>
    <t>Clave</t>
  </si>
  <si>
    <t>Producto investigado</t>
  </si>
  <si>
    <t>Barras de hierro o acero sin alear, simplemente forjadas, laminadas o extrudidas, en caliente, así como las sometidas a torsión después del laminado</t>
  </si>
  <si>
    <t>Razón social</t>
  </si>
  <si>
    <t>METALDOM, S. A.</t>
  </si>
  <si>
    <t>Variación porcentual</t>
  </si>
  <si>
    <t>No.</t>
  </si>
  <si>
    <t>Conceptos</t>
  </si>
  <si>
    <t>Unidad</t>
  </si>
  <si>
    <t>Estado de resultados</t>
  </si>
  <si>
    <t>1</t>
  </si>
  <si>
    <r>
      <rPr>
        <sz val="10"/>
        <color theme="1"/>
        <rFont val="Arial"/>
      </rPr>
      <t xml:space="preserve">Ventas netas </t>
    </r>
    <r>
      <rPr>
        <i/>
        <sz val="10"/>
        <color theme="1"/>
        <rFont val="Arial"/>
      </rPr>
      <t>(PInv)</t>
    </r>
  </si>
  <si>
    <t>RD$</t>
  </si>
  <si>
    <t>2</t>
  </si>
  <si>
    <r>
      <rPr>
        <sz val="10"/>
        <color theme="1"/>
        <rFont val="Arial"/>
      </rPr>
      <t xml:space="preserve">Costo de ventas </t>
    </r>
    <r>
      <rPr>
        <i/>
        <sz val="10"/>
        <color theme="1"/>
        <rFont val="Arial"/>
      </rPr>
      <t>(PInv)</t>
    </r>
  </si>
  <si>
    <t>3</t>
  </si>
  <si>
    <r>
      <rPr>
        <sz val="10"/>
        <color theme="1"/>
        <rFont val="Arial"/>
      </rPr>
      <t xml:space="preserve">Utilidad bruta </t>
    </r>
    <r>
      <rPr>
        <i/>
        <sz val="10"/>
        <color theme="1"/>
        <rFont val="Arial"/>
      </rPr>
      <t>(PInv)</t>
    </r>
  </si>
  <si>
    <t>4</t>
  </si>
  <si>
    <r>
      <rPr>
        <sz val="10"/>
        <color theme="1"/>
        <rFont val="Arial"/>
      </rPr>
      <t xml:space="preserve">Gastos de operación </t>
    </r>
    <r>
      <rPr>
        <i/>
        <sz val="10"/>
        <color theme="1"/>
        <rFont val="Arial"/>
      </rPr>
      <t>(pr)</t>
    </r>
  </si>
  <si>
    <t>5</t>
  </si>
  <si>
    <r>
      <rPr>
        <sz val="10"/>
        <color theme="1"/>
        <rFont val="Arial"/>
      </rPr>
      <t xml:space="preserve">Depreciación y otros conceptos de flujo de efectivo </t>
    </r>
    <r>
      <rPr>
        <i/>
        <sz val="10"/>
        <color theme="1"/>
        <rFont val="Arial"/>
      </rPr>
      <t>(pr)</t>
    </r>
  </si>
  <si>
    <t>6</t>
  </si>
  <si>
    <r>
      <rPr>
        <sz val="10"/>
        <color theme="1"/>
        <rFont val="Arial"/>
      </rPr>
      <t xml:space="preserve">EBIT (Utilidad operativa) </t>
    </r>
    <r>
      <rPr>
        <i/>
        <sz val="10"/>
        <color theme="1"/>
        <rFont val="Arial"/>
      </rPr>
      <t>(PInv)</t>
    </r>
  </si>
  <si>
    <t>7</t>
  </si>
  <si>
    <r>
      <rPr>
        <sz val="10"/>
        <color theme="1"/>
        <rFont val="Arial"/>
      </rPr>
      <t xml:space="preserve">Utilidad antes de impuestos </t>
    </r>
    <r>
      <rPr>
        <i/>
        <sz val="10"/>
        <color theme="1"/>
        <rFont val="Arial"/>
      </rPr>
      <t>(PInv)</t>
    </r>
  </si>
  <si>
    <t>8</t>
  </si>
  <si>
    <r>
      <rPr>
        <sz val="10"/>
        <color theme="1"/>
        <rFont val="Arial"/>
      </rPr>
      <t xml:space="preserve">Impuestos </t>
    </r>
    <r>
      <rPr>
        <i/>
        <sz val="10"/>
        <color theme="1"/>
        <rFont val="Arial"/>
      </rPr>
      <t>(pr)</t>
    </r>
  </si>
  <si>
    <t>9</t>
  </si>
  <si>
    <r>
      <rPr>
        <sz val="10"/>
        <color theme="1"/>
        <rFont val="Arial"/>
      </rPr>
      <t xml:space="preserve">Utilidad neta </t>
    </r>
    <r>
      <rPr>
        <i/>
        <sz val="10"/>
        <color theme="1"/>
        <rFont val="Arial"/>
      </rPr>
      <t>(PInv)</t>
    </r>
  </si>
  <si>
    <t xml:space="preserve"> </t>
  </si>
  <si>
    <t>Balance General</t>
  </si>
  <si>
    <r>
      <rPr>
        <sz val="10"/>
        <color theme="1"/>
        <rFont val="Arial"/>
      </rPr>
      <t>Activos Totales (</t>
    </r>
    <r>
      <rPr>
        <i/>
        <sz val="10"/>
        <color theme="1"/>
        <rFont val="Arial"/>
      </rPr>
      <t>pr)</t>
    </r>
  </si>
  <si>
    <r>
      <rPr>
        <sz val="10"/>
        <color theme="1"/>
        <rFont val="Arial"/>
      </rPr>
      <t xml:space="preserve">Capital contable </t>
    </r>
    <r>
      <rPr>
        <i/>
        <sz val="10"/>
        <color theme="1"/>
        <rFont val="Arial"/>
      </rPr>
      <t>(pr)</t>
    </r>
  </si>
  <si>
    <r>
      <rPr>
        <sz val="10"/>
        <color theme="1"/>
        <rFont val="Arial"/>
      </rPr>
      <t xml:space="preserve">Activo circulante </t>
    </r>
    <r>
      <rPr>
        <i/>
        <sz val="10"/>
        <color theme="1"/>
        <rFont val="Arial"/>
      </rPr>
      <t>(pr)</t>
    </r>
  </si>
  <si>
    <r>
      <rPr>
        <sz val="10"/>
        <color theme="1"/>
        <rFont val="Arial"/>
      </rPr>
      <t xml:space="preserve">Pasivo circulante </t>
    </r>
    <r>
      <rPr>
        <i/>
        <sz val="10"/>
        <color theme="1"/>
        <rFont val="Arial"/>
      </rPr>
      <t>(pr)</t>
    </r>
  </si>
  <si>
    <r>
      <rPr>
        <sz val="10"/>
        <color theme="1"/>
        <rFont val="Arial"/>
      </rPr>
      <t xml:space="preserve">Inventarios </t>
    </r>
    <r>
      <rPr>
        <i/>
        <sz val="10"/>
        <color theme="1"/>
        <rFont val="Arial"/>
      </rPr>
      <t>(pr)</t>
    </r>
  </si>
  <si>
    <r>
      <rPr>
        <sz val="10"/>
        <color theme="1"/>
        <rFont val="Arial"/>
      </rPr>
      <t xml:space="preserve">Pasivo Total </t>
    </r>
    <r>
      <rPr>
        <i/>
        <sz val="10"/>
        <color theme="1"/>
        <rFont val="Arial"/>
      </rPr>
      <t>(pr)</t>
    </r>
  </si>
  <si>
    <t>Indicadores financieros</t>
  </si>
  <si>
    <t>Utilidad neta/ventas</t>
  </si>
  <si>
    <t>%</t>
  </si>
  <si>
    <t>Flujo de caja o flujo de efectivo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</si>
  <si>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</si>
  <si>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</si>
  <si>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</si>
  <si>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</si>
  <si>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</si>
  <si>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</si>
  <si>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PInv = Producto Investigado</t>
  </si>
  <si>
    <t>pr = Prorrateo</t>
  </si>
  <si>
    <t xml:space="preserve">LA INFORMACION CONTENIDA EN ESTE ARCHIVO ES CONSIDERADA INFORMACION CONFIDENCIAL DE ACUERDO AL ARTICULO 6.5 DEL ACUERDO ANTIDUMPING Y 12.4 DEL ACUERDO DE SUBVENCIONES Y MEDIDAS COMPENSATORIAS, DEBIDO A QUE SU DIVULGACION IMPLICARIA UNA VENTAJA SIGNIFICATIVA PARA UN COMPETIDOR, ADEMAS DE CAUSAR UN DAŇO FINANCIERO SUSTANCIAL E IRREVERSIBLE PARA NUESTRA EMPRESA. SE HA CREADO UN INDICE PARA FACILITAR LA LECTURA. </t>
  </si>
  <si>
    <t>ESTE ANEXO INCLUYEN INFORMACION SOBRE COSTOS, CONDICIONES DE VENTAS, INVENTARIOS, IDENTIFICACION DE TIPO DE CLIENTES PARTICULARES, INFORMACION FINANCIERA DE LA EMPRESA QUE NO ESTA A DISPOSICION DEL PUBLICO, ENTRE OTROS TIPOS DE INFORMACION CLASIFICADA COMO INFORMACION CONFIDENCIAL PARA LOS FINES DEL ACUERDO ANTIDUMPING Y EL ACUERDO DE SUBVENCIONES Y MEDIDAS COMPENSATORIAS.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</si>
</sst>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_-;\-* #,##0.00_-;_-* &quot;-&quot;??_-;_-@"/>
  </numFmts>
  <fonts count="12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6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u/>
      <sz val="12"/>
      <color theme="1"/>
      <name val="Arial"/>
    </font>
    <font>
      <i/>
      <sz val="10"/>
      <color theme="1"/>
      <name val="Arial"/>
    </font>
    <font>
      <sz val="10"/>
      <color theme="1"/>
      <name val="Arial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00"/>
  <sheetViews>
    <sheetView tabSelected="1" topLeftCell="A4" workbookViewId="0"/>
  </sheetViews>
  <sheetFormatPr baseColWidth="10" defaultColWidth="12.6640625" defaultRowHeight="15" customHeight="1" x14ac:dyDescent="0.25"/>
  <cols>
    <col min="1" max="1" width="6.77734375" customWidth="1"/>
    <col min="2" max="2" width="5.33203125" customWidth="1"/>
    <col min="3" max="3" width="49" customWidth="1"/>
    <col min="4" max="4" width="9.109375" customWidth="1"/>
    <col min="5" max="5" width="15.21875" customWidth="1"/>
    <col min="6" max="9" width="22.77734375" customWidth="1"/>
    <col min="10" max="13" width="15.77734375" customWidth="1"/>
    <col min="14" max="26" width="8.6640625" customWidth="1"/>
  </cols>
  <sheetData>
    <row r="1" spans="2:13" ht="12.75" customHeight="1" x14ac:dyDescent="0.25"/>
    <row r="2" spans="2:13" ht="12.75" customHeight="1" x14ac:dyDescent="0.25"/>
    <row r="3" spans="2:13" ht="12.75" customHeight="1" x14ac:dyDescent="0.4">
      <c r="B3" s="20" t="s">
        <v>0</v>
      </c>
      <c r="C3" s="21"/>
      <c r="D3" s="21"/>
      <c r="E3" s="21"/>
      <c r="F3" s="21"/>
      <c r="G3" s="21"/>
      <c r="H3" s="21"/>
      <c r="I3" s="21"/>
    </row>
    <row r="4" spans="2:13" ht="12.75" customHeight="1" x14ac:dyDescent="0.25"/>
    <row r="5" spans="2:13" ht="12.75" customHeight="1" x14ac:dyDescent="0.4">
      <c r="B5" s="20" t="s">
        <v>1</v>
      </c>
      <c r="C5" s="21"/>
      <c r="D5" s="21"/>
      <c r="E5" s="21"/>
      <c r="F5" s="21"/>
      <c r="G5" s="21"/>
      <c r="H5" s="21"/>
      <c r="I5" s="21"/>
    </row>
    <row r="6" spans="2:13" ht="12.75" customHeight="1" x14ac:dyDescent="0.4">
      <c r="B6" s="1"/>
      <c r="C6" s="2"/>
      <c r="D6" s="2"/>
      <c r="E6" s="2"/>
      <c r="F6" s="2"/>
      <c r="G6" s="2"/>
      <c r="H6" s="2"/>
      <c r="I6" s="2"/>
    </row>
    <row r="7" spans="2:13" ht="12.75" customHeight="1" x14ac:dyDescent="0.4">
      <c r="B7" s="1"/>
      <c r="C7" s="3" t="s">
        <v>2</v>
      </c>
      <c r="D7" s="22"/>
      <c r="E7" s="23"/>
      <c r="F7" s="23"/>
      <c r="G7" s="23"/>
      <c r="H7" s="23"/>
      <c r="I7" s="24"/>
    </row>
    <row r="8" spans="2:13" ht="39" customHeight="1" x14ac:dyDescent="0.4">
      <c r="B8" s="1"/>
      <c r="C8" s="3" t="s">
        <v>3</v>
      </c>
      <c r="D8" s="25" t="s">
        <v>4</v>
      </c>
      <c r="E8" s="23"/>
      <c r="F8" s="23"/>
      <c r="G8" s="23"/>
      <c r="H8" s="23"/>
      <c r="I8" s="24"/>
    </row>
    <row r="9" spans="2:13" ht="12.75" customHeight="1" x14ac:dyDescent="0.4">
      <c r="B9" s="1"/>
      <c r="C9" s="3" t="s">
        <v>5</v>
      </c>
      <c r="D9" s="22" t="s">
        <v>6</v>
      </c>
      <c r="E9" s="23"/>
      <c r="F9" s="23"/>
      <c r="G9" s="23"/>
      <c r="H9" s="23"/>
      <c r="I9" s="24"/>
    </row>
    <row r="10" spans="2:13" ht="12.75" customHeight="1" x14ac:dyDescent="0.25">
      <c r="B10" s="4"/>
      <c r="J10" s="26" t="s">
        <v>7</v>
      </c>
      <c r="K10" s="23"/>
      <c r="L10" s="23"/>
      <c r="M10" s="24"/>
    </row>
    <row r="11" spans="2:13" ht="12.75" customHeight="1" x14ac:dyDescent="0.25">
      <c r="B11" s="5" t="s">
        <v>8</v>
      </c>
      <c r="C11" s="5" t="s">
        <v>9</v>
      </c>
      <c r="D11" s="5" t="s">
        <v>10</v>
      </c>
      <c r="E11" s="5">
        <v>2021</v>
      </c>
      <c r="F11" s="5">
        <v>2022</v>
      </c>
      <c r="G11" s="5">
        <v>2023</v>
      </c>
      <c r="H11" s="5">
        <v>2024</v>
      </c>
      <c r="I11" s="5">
        <v>2025</v>
      </c>
      <c r="J11" s="5" t="str">
        <f t="shared" ref="J11:M11" si="0">+F11&amp;" / "&amp;E11</f>
        <v>2022 / 2021</v>
      </c>
      <c r="K11" s="5" t="str">
        <f t="shared" si="0"/>
        <v>2023 / 2022</v>
      </c>
      <c r="L11" s="5" t="str">
        <f t="shared" si="0"/>
        <v>2024 / 2023</v>
      </c>
      <c r="M11" s="5" t="str">
        <f t="shared" si="0"/>
        <v>2025 / 2024</v>
      </c>
    </row>
    <row r="12" spans="2:13" ht="12.75" customHeight="1" x14ac:dyDescent="0.25">
      <c r="B12" s="6"/>
      <c r="C12" s="7" t="s">
        <v>11</v>
      </c>
      <c r="D12" s="8"/>
      <c r="E12" s="9"/>
      <c r="F12" s="9"/>
      <c r="G12" s="9"/>
      <c r="H12" s="9"/>
      <c r="I12" s="9"/>
      <c r="J12" s="9"/>
      <c r="K12" s="9"/>
      <c r="L12" s="9"/>
      <c r="M12" s="9"/>
    </row>
    <row r="13" spans="2:13" ht="12.75" customHeight="1" x14ac:dyDescent="0.25">
      <c r="B13" s="6" t="s">
        <v>12</v>
      </c>
      <c r="C13" s="8" t="s">
        <v>13</v>
      </c>
      <c r="D13" s="6" t="s">
        <v>14</v>
      </c>
      <c r="E13" s="10">
        <v>100</v>
      </c>
      <c r="F13" s="10">
        <v>122.68671716512122</v>
      </c>
      <c r="G13" s="10">
        <v>110.7062953899695</v>
      </c>
      <c r="H13" s="10">
        <v>107.79854575330894</v>
      </c>
      <c r="I13" s="10">
        <v>111.54298303704586</v>
      </c>
      <c r="J13" s="9">
        <f t="shared" ref="J13:M13" si="1">+IF(E13=0,"",((F13-E13)/E13)*100)</f>
        <v>22.686717165121223</v>
      </c>
      <c r="K13" s="9">
        <f t="shared" si="1"/>
        <v>-9.7650520382149857</v>
      </c>
      <c r="L13" s="9">
        <f t="shared" si="1"/>
        <v>-2.6265440699806941</v>
      </c>
      <c r="M13" s="9">
        <f t="shared" si="1"/>
        <v>3.4735508327782583</v>
      </c>
    </row>
    <row r="14" spans="2:13" ht="12.75" customHeight="1" x14ac:dyDescent="0.25">
      <c r="B14" s="6" t="s">
        <v>15</v>
      </c>
      <c r="C14" s="8" t="s">
        <v>16</v>
      </c>
      <c r="D14" s="6" t="s">
        <v>14</v>
      </c>
      <c r="E14" s="10">
        <v>100</v>
      </c>
      <c r="F14" s="10">
        <v>125.7586013622436</v>
      </c>
      <c r="G14" s="10">
        <v>101.59405533038746</v>
      </c>
      <c r="H14" s="10">
        <v>102.82724687358275</v>
      </c>
      <c r="I14" s="10">
        <v>103.67532388983965</v>
      </c>
      <c r="J14" s="9">
        <f t="shared" ref="J14:M14" si="2">+IF(E14=0,"",((F14-E14)/E14)*100)</f>
        <v>25.758601362243596</v>
      </c>
      <c r="K14" s="9">
        <f t="shared" si="2"/>
        <v>-19.215024475543377</v>
      </c>
      <c r="L14" s="9">
        <f t="shared" si="2"/>
        <v>1.213842226481566</v>
      </c>
      <c r="M14" s="9">
        <f t="shared" si="2"/>
        <v>0.82475904202660622</v>
      </c>
    </row>
    <row r="15" spans="2:13" ht="12.75" customHeight="1" x14ac:dyDescent="0.25">
      <c r="B15" s="6" t="s">
        <v>17</v>
      </c>
      <c r="C15" s="8" t="s">
        <v>18</v>
      </c>
      <c r="D15" s="6" t="s">
        <v>14</v>
      </c>
      <c r="E15" s="10">
        <v>100</v>
      </c>
      <c r="F15" s="10">
        <v>99.277201125957745</v>
      </c>
      <c r="G15" s="10">
        <v>180.14678081820185</v>
      </c>
      <c r="H15" s="10">
        <v>145.6826889672497</v>
      </c>
      <c r="I15" s="10">
        <v>171.49904947005982</v>
      </c>
      <c r="J15" s="9">
        <f t="shared" ref="J15:M15" si="3">+IF(E15=0,"",((F15-E15)/E15)*100)</f>
        <v>-0.72279887404225462</v>
      </c>
      <c r="K15" s="9">
        <f t="shared" si="3"/>
        <v>81.458359799689546</v>
      </c>
      <c r="L15" s="9">
        <f t="shared" si="3"/>
        <v>-19.131117244738423</v>
      </c>
      <c r="M15" s="9">
        <f t="shared" si="3"/>
        <v>17.720952767843116</v>
      </c>
    </row>
    <row r="16" spans="2:13" ht="12.75" customHeight="1" x14ac:dyDescent="0.25">
      <c r="B16" s="6" t="s">
        <v>19</v>
      </c>
      <c r="C16" s="8" t="s">
        <v>20</v>
      </c>
      <c r="D16" s="6" t="s">
        <v>14</v>
      </c>
      <c r="E16" s="10">
        <v>100</v>
      </c>
      <c r="F16" s="10">
        <v>96.290743269946205</v>
      </c>
      <c r="G16" s="10">
        <v>91.857129944991016</v>
      </c>
      <c r="H16" s="10">
        <v>106.47150570746884</v>
      </c>
      <c r="I16" s="10">
        <v>165.42649405114781</v>
      </c>
      <c r="J16" s="9">
        <f t="shared" ref="J16:M16" si="4">+IF(E16=0,"",((F16-E16)/E16)*100)</f>
        <v>-3.7092567300537951</v>
      </c>
      <c r="K16" s="9">
        <f t="shared" si="4"/>
        <v>-4.6044024320445631</v>
      </c>
      <c r="L16" s="9">
        <f t="shared" si="4"/>
        <v>15.909898089815885</v>
      </c>
      <c r="M16" s="9">
        <f t="shared" si="4"/>
        <v>55.371611354551696</v>
      </c>
    </row>
    <row r="17" spans="2:13" ht="12.75" customHeight="1" x14ac:dyDescent="0.25">
      <c r="B17" s="6" t="s">
        <v>21</v>
      </c>
      <c r="C17" s="8" t="s">
        <v>22</v>
      </c>
      <c r="D17" s="6" t="s">
        <v>14</v>
      </c>
      <c r="E17" s="10">
        <v>100</v>
      </c>
      <c r="F17" s="10">
        <v>91.153708814258223</v>
      </c>
      <c r="G17" s="10">
        <v>91.708056595655606</v>
      </c>
      <c r="H17" s="10">
        <v>93.812075016269432</v>
      </c>
      <c r="I17" s="10">
        <v>97.670263646611744</v>
      </c>
      <c r="J17" s="9">
        <f t="shared" ref="J17:M17" si="5">+IF(E17=0,"",((F17-E17)/E17)*100)</f>
        <v>-8.8462911857417765</v>
      </c>
      <c r="K17" s="9">
        <f t="shared" si="5"/>
        <v>0.60814616169591496</v>
      </c>
      <c r="L17" s="9">
        <f t="shared" si="5"/>
        <v>2.2942569047019781</v>
      </c>
      <c r="M17" s="9">
        <f t="shared" si="5"/>
        <v>4.1126780637494722</v>
      </c>
    </row>
    <row r="18" spans="2:13" ht="12.75" customHeight="1" x14ac:dyDescent="0.25">
      <c r="B18" s="6" t="s">
        <v>23</v>
      </c>
      <c r="C18" s="8" t="s">
        <v>24</v>
      </c>
      <c r="D18" s="6" t="s">
        <v>14</v>
      </c>
      <c r="E18" s="10">
        <v>100</v>
      </c>
      <c r="F18" s="10">
        <v>99.879436051782179</v>
      </c>
      <c r="G18" s="10">
        <v>197.95085303628542</v>
      </c>
      <c r="H18" s="10">
        <v>153.58983019625046</v>
      </c>
      <c r="I18" s="10">
        <v>172.72361219238707</v>
      </c>
      <c r="J18" s="9">
        <f t="shared" ref="J18:M18" si="6">+IF(E18=0,"",((F18-E18)/E18)*100)</f>
        <v>-0.12056394821782135</v>
      </c>
      <c r="K18" s="9">
        <f t="shared" si="6"/>
        <v>98.189798482300631</v>
      </c>
      <c r="L18" s="9">
        <f t="shared" si="6"/>
        <v>-22.410119562305375</v>
      </c>
      <c r="M18" s="9">
        <f t="shared" si="6"/>
        <v>12.45771414141697</v>
      </c>
    </row>
    <row r="19" spans="2:13" ht="12.75" customHeight="1" x14ac:dyDescent="0.25">
      <c r="B19" s="6" t="s">
        <v>25</v>
      </c>
      <c r="C19" s="8" t="s">
        <v>26</v>
      </c>
      <c r="D19" s="6" t="s">
        <v>14</v>
      </c>
      <c r="E19" s="10">
        <v>100</v>
      </c>
      <c r="F19" s="10">
        <v>115.50236752473376</v>
      </c>
      <c r="G19" s="10">
        <v>192.01786852761794</v>
      </c>
      <c r="H19" s="10">
        <v>93.948884786552057</v>
      </c>
      <c r="I19" s="10">
        <v>134.4758290943405</v>
      </c>
      <c r="J19" s="9">
        <f t="shared" ref="J19:M19" si="7">+IF(E19=0,"",((F19-E19)/E19)*100)</f>
        <v>15.502367524733756</v>
      </c>
      <c r="K19" s="9">
        <f t="shared" si="7"/>
        <v>66.245829105190495</v>
      </c>
      <c r="L19" s="9">
        <f t="shared" si="7"/>
        <v>-51.072842591709431</v>
      </c>
      <c r="M19" s="9">
        <f t="shared" si="7"/>
        <v>43.137227652956142</v>
      </c>
    </row>
    <row r="20" spans="2:13" ht="12.75" customHeight="1" x14ac:dyDescent="0.25">
      <c r="B20" s="6" t="s">
        <v>27</v>
      </c>
      <c r="C20" s="8" t="s">
        <v>28</v>
      </c>
      <c r="D20" s="6" t="s">
        <v>14</v>
      </c>
      <c r="E20" s="10">
        <v>100</v>
      </c>
      <c r="F20" s="10">
        <v>41.985732523335699</v>
      </c>
      <c r="G20" s="10">
        <v>130.9145112492613</v>
      </c>
      <c r="H20" s="10">
        <v>73.737904306940621</v>
      </c>
      <c r="I20" s="10">
        <v>105.26202614727447</v>
      </c>
      <c r="J20" s="9">
        <f t="shared" ref="J20:M20" si="8">+IF(E20=0,"",((F20-E20)/E20)*100)</f>
        <v>-58.014267476664308</v>
      </c>
      <c r="K20" s="9">
        <f t="shared" si="8"/>
        <v>211.80713871432141</v>
      </c>
      <c r="L20" s="9">
        <f t="shared" si="8"/>
        <v>-43.674766377469325</v>
      </c>
      <c r="M20" s="9">
        <f t="shared" si="8"/>
        <v>42.751583648366072</v>
      </c>
    </row>
    <row r="21" spans="2:13" ht="12.75" customHeight="1" x14ac:dyDescent="0.25">
      <c r="B21" s="6" t="s">
        <v>29</v>
      </c>
      <c r="C21" s="8" t="s">
        <v>30</v>
      </c>
      <c r="D21" s="6" t="s">
        <v>14</v>
      </c>
      <c r="E21" s="10">
        <v>100</v>
      </c>
      <c r="F21" s="10">
        <v>152.40576383882933</v>
      </c>
      <c r="G21" s="10">
        <v>222.69012943458256</v>
      </c>
      <c r="H21" s="10">
        <v>104.09425967376455</v>
      </c>
      <c r="I21" s="10">
        <v>149.14038151811465</v>
      </c>
      <c r="J21" s="9">
        <f t="shared" ref="J21:M21" si="9">+IF(E21=0,"",((F21-E21)/E21)*100)</f>
        <v>52.40576383882933</v>
      </c>
      <c r="K21" s="9">
        <f t="shared" si="9"/>
        <v>46.116605976975826</v>
      </c>
      <c r="L21" s="9">
        <f t="shared" si="9"/>
        <v>-53.256006479468468</v>
      </c>
      <c r="M21" s="9">
        <f t="shared" si="9"/>
        <v>43.274357284951535</v>
      </c>
    </row>
    <row r="22" spans="2:13" ht="12.75" customHeight="1" x14ac:dyDescent="0.25">
      <c r="B22" s="6"/>
      <c r="C22" s="8"/>
      <c r="D22" s="6"/>
      <c r="E22" s="10"/>
      <c r="F22" s="10" t="s">
        <v>31</v>
      </c>
      <c r="G22" s="10" t="s">
        <v>31</v>
      </c>
      <c r="H22" s="10" t="s">
        <v>31</v>
      </c>
      <c r="I22" s="10" t="s">
        <v>31</v>
      </c>
      <c r="J22" s="10"/>
      <c r="K22" s="10"/>
      <c r="L22" s="10"/>
      <c r="M22" s="10"/>
    </row>
    <row r="23" spans="2:13" ht="12.75" customHeight="1" x14ac:dyDescent="0.25">
      <c r="B23" s="6"/>
      <c r="C23" s="7" t="s">
        <v>32</v>
      </c>
      <c r="D23" s="6"/>
      <c r="E23" s="10"/>
      <c r="F23" s="10" t="s">
        <v>31</v>
      </c>
      <c r="G23" s="10" t="s">
        <v>31</v>
      </c>
      <c r="H23" s="10" t="s">
        <v>31</v>
      </c>
      <c r="I23" s="10" t="s">
        <v>31</v>
      </c>
      <c r="J23" s="10"/>
      <c r="K23" s="10"/>
      <c r="L23" s="10"/>
      <c r="M23" s="10"/>
    </row>
    <row r="24" spans="2:13" ht="12.75" customHeight="1" x14ac:dyDescent="0.25">
      <c r="B24" s="6">
        <v>10</v>
      </c>
      <c r="C24" s="8" t="s">
        <v>33</v>
      </c>
      <c r="D24" s="6" t="s">
        <v>14</v>
      </c>
      <c r="E24" s="10">
        <v>100</v>
      </c>
      <c r="F24" s="10">
        <v>93.710530384233337</v>
      </c>
      <c r="G24" s="10">
        <v>96.97220750662332</v>
      </c>
      <c r="H24" s="10">
        <v>104.87735818074297</v>
      </c>
      <c r="I24" s="10">
        <v>111.35413476365532</v>
      </c>
      <c r="J24" s="9">
        <f t="shared" ref="J24:M24" si="10">+IF(E24=0,"",((F24-E24)/E24)*100)</f>
        <v>-6.289469615766663</v>
      </c>
      <c r="K24" s="9">
        <f t="shared" si="10"/>
        <v>3.4805876234147917</v>
      </c>
      <c r="L24" s="9">
        <f t="shared" si="10"/>
        <v>8.1519755787551009</v>
      </c>
      <c r="M24" s="9">
        <f t="shared" si="10"/>
        <v>6.1755718252841936</v>
      </c>
    </row>
    <row r="25" spans="2:13" ht="12.75" customHeight="1" x14ac:dyDescent="0.25">
      <c r="B25" s="6">
        <v>11</v>
      </c>
      <c r="C25" s="8" t="s">
        <v>34</v>
      </c>
      <c r="D25" s="6" t="s">
        <v>14</v>
      </c>
      <c r="E25" s="10">
        <v>100</v>
      </c>
      <c r="F25" s="10">
        <v>85.468472999643666</v>
      </c>
      <c r="G25" s="10">
        <v>108.56591146414205</v>
      </c>
      <c r="H25" s="10">
        <v>126.33316139913869</v>
      </c>
      <c r="I25" s="10">
        <v>156.11235238858765</v>
      </c>
      <c r="J25" s="9">
        <f t="shared" ref="J25:M25" si="11">+IF(E25=0,"",((F25-E25)/E25)*100)</f>
        <v>-14.531527000356334</v>
      </c>
      <c r="K25" s="9">
        <f t="shared" si="11"/>
        <v>27.024512845332666</v>
      </c>
      <c r="L25" s="9">
        <f t="shared" si="11"/>
        <v>16.365403924108296</v>
      </c>
      <c r="M25" s="9">
        <f t="shared" si="11"/>
        <v>23.571951069414141</v>
      </c>
    </row>
    <row r="26" spans="2:13" ht="12.75" customHeight="1" x14ac:dyDescent="0.25">
      <c r="B26" s="6">
        <v>12</v>
      </c>
      <c r="C26" s="8" t="s">
        <v>35</v>
      </c>
      <c r="D26" s="6" t="s">
        <v>14</v>
      </c>
      <c r="E26" s="10">
        <v>100</v>
      </c>
      <c r="F26" s="10">
        <v>89.194366927431645</v>
      </c>
      <c r="G26" s="10">
        <v>94.124333221911343</v>
      </c>
      <c r="H26" s="10">
        <v>106.52582587826389</v>
      </c>
      <c r="I26" s="10">
        <v>115.51937273274378</v>
      </c>
      <c r="J26" s="9">
        <f t="shared" ref="J26:M26" si="12">+IF(E26=0,"",((F26-E26)/E26)*100)</f>
        <v>-10.805633072568355</v>
      </c>
      <c r="K26" s="9">
        <f t="shared" si="12"/>
        <v>5.5272170926340101</v>
      </c>
      <c r="L26" s="9">
        <f t="shared" si="12"/>
        <v>13.17564994284133</v>
      </c>
      <c r="M26" s="9">
        <f t="shared" si="12"/>
        <v>8.4425976333265673</v>
      </c>
    </row>
    <row r="27" spans="2:13" ht="12.75" customHeight="1" x14ac:dyDescent="0.25">
      <c r="B27" s="6">
        <v>13</v>
      </c>
      <c r="C27" s="8" t="s">
        <v>36</v>
      </c>
      <c r="D27" s="6" t="s">
        <v>14</v>
      </c>
      <c r="E27" s="10">
        <v>100</v>
      </c>
      <c r="F27" s="10">
        <v>95.172482996341557</v>
      </c>
      <c r="G27" s="10">
        <v>101.41020172676207</v>
      </c>
      <c r="H27" s="10">
        <v>52.268192036005701</v>
      </c>
      <c r="I27" s="10">
        <v>46.803173998156026</v>
      </c>
      <c r="J27" s="9">
        <f t="shared" ref="J27:M27" si="13">+IF(E27=0,"",((F27-E27)/E27)*100)</f>
        <v>-4.8275170036584427</v>
      </c>
      <c r="K27" s="9">
        <f t="shared" si="13"/>
        <v>6.5541199872449374</v>
      </c>
      <c r="L27" s="9">
        <f t="shared" si="13"/>
        <v>-48.458645041614027</v>
      </c>
      <c r="M27" s="9">
        <f t="shared" si="13"/>
        <v>-10.455724265505523</v>
      </c>
    </row>
    <row r="28" spans="2:13" ht="12.75" customHeight="1" x14ac:dyDescent="0.25">
      <c r="B28" s="6">
        <v>14</v>
      </c>
      <c r="C28" s="8" t="s">
        <v>37</v>
      </c>
      <c r="D28" s="6" t="s">
        <v>14</v>
      </c>
      <c r="E28" s="10">
        <v>100</v>
      </c>
      <c r="F28" s="10">
        <v>96.265533646906817</v>
      </c>
      <c r="G28" s="10">
        <v>89.507147350075911</v>
      </c>
      <c r="H28" s="10">
        <v>95.673283670631662</v>
      </c>
      <c r="I28" s="10">
        <v>117.65024809979512</v>
      </c>
      <c r="J28" s="9">
        <f t="shared" ref="J28:M28" si="14">+IF(E28=0,"",((F28-E28)/E28)*100)</f>
        <v>-3.7344663530931825</v>
      </c>
      <c r="K28" s="9">
        <f t="shared" si="14"/>
        <v>-7.0205670096008088</v>
      </c>
      <c r="L28" s="9">
        <f t="shared" si="14"/>
        <v>6.8889876430080657</v>
      </c>
      <c r="M28" s="9">
        <f t="shared" si="14"/>
        <v>22.970847854268449</v>
      </c>
    </row>
    <row r="29" spans="2:13" ht="12.75" customHeight="1" x14ac:dyDescent="0.25">
      <c r="B29" s="6">
        <v>15</v>
      </c>
      <c r="C29" s="8" t="s">
        <v>38</v>
      </c>
      <c r="D29" s="6" t="s">
        <v>14</v>
      </c>
      <c r="E29" s="10">
        <v>100</v>
      </c>
      <c r="F29" s="10">
        <v>97.260207751573333</v>
      </c>
      <c r="G29" s="10">
        <v>91.979047835278323</v>
      </c>
      <c r="H29" s="10">
        <v>95.636803847204874</v>
      </c>
      <c r="I29" s="10">
        <v>92.077730257814807</v>
      </c>
      <c r="J29" s="9">
        <f t="shared" ref="J29:M29" si="15">+IF(E29=0,"",((F29-E29)/E29)*100)</f>
        <v>-2.7397922484266672</v>
      </c>
      <c r="K29" s="9">
        <f t="shared" si="15"/>
        <v>-5.4299286814031911</v>
      </c>
      <c r="L29" s="9">
        <f t="shared" si="15"/>
        <v>3.9767274156578396</v>
      </c>
      <c r="M29" s="9">
        <f t="shared" si="15"/>
        <v>-3.7214476500869456</v>
      </c>
    </row>
    <row r="30" spans="2:13" ht="12.75" customHeight="1" x14ac:dyDescent="0.25">
      <c r="B30" s="6"/>
      <c r="C30" s="8"/>
      <c r="D30" s="6"/>
      <c r="E30" s="10"/>
      <c r="F30" s="10" t="s">
        <v>31</v>
      </c>
      <c r="G30" s="10" t="s">
        <v>31</v>
      </c>
      <c r="H30" s="11" t="s">
        <v>31</v>
      </c>
      <c r="I30" s="11" t="s">
        <v>31</v>
      </c>
      <c r="J30" s="9"/>
      <c r="K30" s="9"/>
      <c r="L30" s="9"/>
      <c r="M30" s="9"/>
    </row>
    <row r="31" spans="2:13" ht="12.75" customHeight="1" x14ac:dyDescent="0.25">
      <c r="B31" s="6"/>
      <c r="C31" s="7" t="s">
        <v>39</v>
      </c>
      <c r="D31" s="6"/>
      <c r="E31" s="11"/>
      <c r="F31" s="11" t="s">
        <v>31</v>
      </c>
      <c r="G31" s="11" t="s">
        <v>31</v>
      </c>
      <c r="H31" s="11" t="s">
        <v>31</v>
      </c>
      <c r="I31" s="11" t="s">
        <v>31</v>
      </c>
      <c r="J31" s="11"/>
      <c r="K31" s="11"/>
      <c r="L31" s="11"/>
      <c r="M31" s="11"/>
    </row>
    <row r="32" spans="2:13" ht="12.75" customHeight="1" x14ac:dyDescent="0.25">
      <c r="B32" s="12">
        <v>16</v>
      </c>
      <c r="C32" s="13" t="s">
        <v>40</v>
      </c>
      <c r="D32" s="12" t="s">
        <v>41</v>
      </c>
      <c r="E32" s="14">
        <v>100</v>
      </c>
      <c r="F32" s="14">
        <v>124.22352424159328</v>
      </c>
      <c r="G32" s="14">
        <v>201.15398916578627</v>
      </c>
      <c r="H32" s="14">
        <v>96.563695684706687</v>
      </c>
      <c r="I32" s="14">
        <v>133.70664604566102</v>
      </c>
      <c r="J32" s="14">
        <f t="shared" ref="J32:M32" si="16">+IF(OR(E32="ND",F32="ND"),"",F32-E32)</f>
        <v>24.223524241593282</v>
      </c>
      <c r="K32" s="14">
        <f t="shared" si="16"/>
        <v>76.930464924192989</v>
      </c>
      <c r="L32" s="14">
        <f t="shared" si="16"/>
        <v>-104.59029348107958</v>
      </c>
      <c r="M32" s="14">
        <f t="shared" si="16"/>
        <v>37.14295036095433</v>
      </c>
    </row>
    <row r="33" spans="2:13" ht="12.75" customHeight="1" x14ac:dyDescent="0.25">
      <c r="B33" s="12">
        <v>17</v>
      </c>
      <c r="C33" s="13" t="s">
        <v>42</v>
      </c>
      <c r="D33" s="12" t="s">
        <v>14</v>
      </c>
      <c r="E33" s="14">
        <v>100</v>
      </c>
      <c r="F33" s="14">
        <v>146.3407605447359</v>
      </c>
      <c r="G33" s="14">
        <v>209.72065921980197</v>
      </c>
      <c r="H33" s="14">
        <v>103.07614715830415</v>
      </c>
      <c r="I33" s="14">
        <v>144.04395766241186</v>
      </c>
      <c r="J33" s="14">
        <f t="shared" ref="J33:M33" si="17">+IF(E33=0,"",((F33-E33)/E33)*100)</f>
        <v>46.3407605447359</v>
      </c>
      <c r="K33" s="14">
        <f t="shared" si="17"/>
        <v>43.309805442545205</v>
      </c>
      <c r="L33" s="14">
        <f t="shared" si="17"/>
        <v>-50.850742343760658</v>
      </c>
      <c r="M33" s="14">
        <f t="shared" si="17"/>
        <v>39.745189972214831</v>
      </c>
    </row>
    <row r="34" spans="2:13" ht="12.75" customHeight="1" x14ac:dyDescent="0.25">
      <c r="B34" s="12">
        <v>18</v>
      </c>
      <c r="C34" s="13" t="s">
        <v>43</v>
      </c>
      <c r="D34" s="12" t="s">
        <v>41</v>
      </c>
      <c r="E34" s="14">
        <v>100</v>
      </c>
      <c r="F34" s="14">
        <v>106.58293752287496</v>
      </c>
      <c r="G34" s="14">
        <v>204.13153224625219</v>
      </c>
      <c r="H34" s="14">
        <v>146.44708148689028</v>
      </c>
      <c r="I34" s="14">
        <v>155.11198803617486</v>
      </c>
      <c r="J34" s="14">
        <f t="shared" ref="J34:M34" si="18">+IF(OR(E34="ND",F34="ND"),"",F34-E34)</f>
        <v>6.5829375228749569</v>
      </c>
      <c r="K34" s="14">
        <f t="shared" si="18"/>
        <v>97.548594723377235</v>
      </c>
      <c r="L34" s="14">
        <f t="shared" si="18"/>
        <v>-57.684450759361908</v>
      </c>
      <c r="M34" s="14">
        <f t="shared" si="18"/>
        <v>8.6649065492845807</v>
      </c>
    </row>
    <row r="35" spans="2:13" ht="12.75" customHeight="1" x14ac:dyDescent="0.25">
      <c r="B35" s="12">
        <v>19</v>
      </c>
      <c r="C35" s="13" t="s">
        <v>44</v>
      </c>
      <c r="D35" s="13"/>
      <c r="E35" s="14"/>
      <c r="F35" s="14" t="s">
        <v>31</v>
      </c>
      <c r="G35" s="14" t="s">
        <v>31</v>
      </c>
      <c r="H35" s="14" t="s">
        <v>31</v>
      </c>
      <c r="I35" s="14" t="s">
        <v>31</v>
      </c>
      <c r="J35" s="14"/>
      <c r="K35" s="14"/>
      <c r="L35" s="14"/>
      <c r="M35" s="14"/>
    </row>
    <row r="36" spans="2:13" ht="12.75" customHeight="1" x14ac:dyDescent="0.25">
      <c r="B36" s="12">
        <v>20</v>
      </c>
      <c r="C36" s="15" t="s">
        <v>45</v>
      </c>
      <c r="D36" s="13"/>
      <c r="E36" s="14">
        <v>100</v>
      </c>
      <c r="F36" s="14">
        <v>93.718650726870607</v>
      </c>
      <c r="G36" s="14">
        <v>92.815448169128345</v>
      </c>
      <c r="H36" s="14">
        <v>203.80621890438078</v>
      </c>
      <c r="I36" s="14">
        <v>246.81952710577931</v>
      </c>
      <c r="J36" s="14">
        <f t="shared" ref="J36:M36" si="19">+IF(OR(E36="ND",F36="ND"),"",F36-E36)</f>
        <v>-6.2813492731293934</v>
      </c>
      <c r="K36" s="14">
        <f t="shared" si="19"/>
        <v>-0.90320255774226155</v>
      </c>
      <c r="L36" s="14">
        <f t="shared" si="19"/>
        <v>110.99077073525244</v>
      </c>
      <c r="M36" s="14">
        <f t="shared" si="19"/>
        <v>43.01330820139853</v>
      </c>
    </row>
    <row r="37" spans="2:13" ht="12.75" customHeight="1" x14ac:dyDescent="0.25">
      <c r="B37" s="12">
        <v>21</v>
      </c>
      <c r="C37" s="15" t="s">
        <v>46</v>
      </c>
      <c r="D37" s="13"/>
      <c r="E37" s="14">
        <v>100</v>
      </c>
      <c r="F37" s="14">
        <v>76.076053901400414</v>
      </c>
      <c r="G37" s="14">
        <v>103.62676374001936</v>
      </c>
      <c r="H37" s="14">
        <v>253.1096153391187</v>
      </c>
      <c r="I37" s="14">
        <v>236.00853437074298</v>
      </c>
      <c r="J37" s="14">
        <f t="shared" ref="J37:M37" si="20">+IF(OR(E37="ND",F37="ND"),"",F37-E37)</f>
        <v>-23.923946098599586</v>
      </c>
      <c r="K37" s="14">
        <f t="shared" si="20"/>
        <v>27.550709838618943</v>
      </c>
      <c r="L37" s="14">
        <f t="shared" si="20"/>
        <v>149.48285159909935</v>
      </c>
      <c r="M37" s="14">
        <f t="shared" si="20"/>
        <v>-17.101080968375726</v>
      </c>
    </row>
    <row r="38" spans="2:13" ht="12.75" customHeight="1" x14ac:dyDescent="0.25">
      <c r="B38" s="12">
        <v>22</v>
      </c>
      <c r="C38" s="15" t="s">
        <v>47</v>
      </c>
      <c r="D38" s="13"/>
      <c r="E38" s="14">
        <v>100</v>
      </c>
      <c r="F38" s="14">
        <v>113.79658994490147</v>
      </c>
      <c r="G38" s="14">
        <v>84.721849238706781</v>
      </c>
      <c r="H38" s="14">
        <v>75.702058579099969</v>
      </c>
      <c r="I38" s="14">
        <v>58.981706987938523</v>
      </c>
      <c r="J38" s="14">
        <f t="shared" ref="J38:M38" si="21">+IF(OR(E38="ND",F38="ND"),"",F38-E38)</f>
        <v>13.79658994490147</v>
      </c>
      <c r="K38" s="14">
        <f t="shared" si="21"/>
        <v>-29.074740706194689</v>
      </c>
      <c r="L38" s="14">
        <f t="shared" si="21"/>
        <v>-9.0197906596068123</v>
      </c>
      <c r="M38" s="14">
        <f t="shared" si="21"/>
        <v>-16.720351591161446</v>
      </c>
    </row>
    <row r="39" spans="2:13" ht="12.75" customHeight="1" x14ac:dyDescent="0.25">
      <c r="B39" s="12">
        <v>23</v>
      </c>
      <c r="C39" s="15" t="s">
        <v>48</v>
      </c>
      <c r="D39" s="13"/>
      <c r="E39" s="14">
        <v>100</v>
      </c>
      <c r="F39" s="14">
        <v>103.78791727331556</v>
      </c>
      <c r="G39" s="14">
        <v>94.85093739770339</v>
      </c>
      <c r="H39" s="14">
        <v>91.189180873899232</v>
      </c>
      <c r="I39" s="14">
        <v>82.689098571190101</v>
      </c>
      <c r="J39" s="14">
        <f t="shared" ref="J39:M39" si="22">+IF(OR(E39="ND",F39="ND"),"",F39-E39)</f>
        <v>3.7879172733155571</v>
      </c>
      <c r="K39" s="14">
        <f t="shared" si="22"/>
        <v>-8.9369798756121668</v>
      </c>
      <c r="L39" s="14">
        <f t="shared" si="22"/>
        <v>-3.6617565238041578</v>
      </c>
      <c r="M39" s="14">
        <f t="shared" si="22"/>
        <v>-8.5000823027091315</v>
      </c>
    </row>
    <row r="40" spans="2:13" ht="12.75" customHeight="1" x14ac:dyDescent="0.25">
      <c r="B40" s="16"/>
      <c r="C40" s="17"/>
      <c r="D40" s="17"/>
      <c r="E40" s="17"/>
      <c r="F40" s="18"/>
      <c r="G40" s="18"/>
      <c r="H40" s="18"/>
      <c r="I40" s="18"/>
    </row>
    <row r="41" spans="2:13" ht="12.75" customHeight="1" x14ac:dyDescent="0.25">
      <c r="B41" s="19" t="s">
        <v>49</v>
      </c>
      <c r="D41" s="17"/>
      <c r="E41" s="17"/>
      <c r="F41" s="18"/>
      <c r="G41" s="18"/>
      <c r="H41" s="18"/>
      <c r="I41" s="18"/>
    </row>
    <row r="42" spans="2:13" ht="12.75" customHeight="1" x14ac:dyDescent="0.25">
      <c r="B42" s="19" t="s">
        <v>50</v>
      </c>
      <c r="D42" s="17"/>
      <c r="E42" s="17"/>
      <c r="F42" s="18"/>
      <c r="G42" s="18"/>
      <c r="H42" s="18"/>
      <c r="I42" s="18"/>
    </row>
    <row r="43" spans="2:13" ht="12.75" customHeight="1" x14ac:dyDescent="0.25"/>
    <row r="44" spans="2:13" ht="78.75" customHeight="1" x14ac:dyDescent="0.25">
      <c r="B44" s="27" t="s">
        <v>51</v>
      </c>
      <c r="C44" s="21"/>
      <c r="D44" s="21"/>
      <c r="E44" s="21"/>
      <c r="F44" s="21"/>
      <c r="G44" s="21"/>
      <c r="H44" s="21"/>
      <c r="I44" s="21"/>
      <c r="J44" s="21"/>
    </row>
    <row r="45" spans="2:13" ht="64.5" customHeight="1" x14ac:dyDescent="0.25">
      <c r="B45" s="27" t="s">
        <v>52</v>
      </c>
      <c r="C45" s="21"/>
      <c r="D45" s="21"/>
      <c r="E45" s="21"/>
      <c r="F45" s="21"/>
      <c r="G45" s="21"/>
      <c r="H45" s="21"/>
      <c r="I45" s="21"/>
      <c r="J45" s="21"/>
    </row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J10:M10"/>
    <mergeCell ref="B44:J44"/>
    <mergeCell ref="B45:J45"/>
    <mergeCell ref="B3:I3"/>
    <mergeCell ref="B5:I5"/>
    <mergeCell ref="D7:I7"/>
    <mergeCell ref="D8:I8"/>
    <mergeCell ref="D9:I9"/>
  </mergeCells>
  <printOptions horizontalCentered="1" verticalCentered="1"/>
  <pageMargins left="0.32" right="0.31" top="0.44" bottom="0.3" header="0" footer="0"/>
  <pageSetup orientation="landscape"/>
  <headerFooter>
    <oddHeader>&amp;L&amp;F&amp;C&amp;D&amp;R&amp;P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Fros del producto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Yomayri Aracena</cp:lastModifiedBy>
  <dcterms:created xsi:type="dcterms:W3CDTF">2008-11-12T22:41:20Z</dcterms:created>
  <dcterms:modified xsi:type="dcterms:W3CDTF">2026-05-17T18:59:09Z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0x010100246302DB85F34E40848E3D216B29CFA5</vt:lpwstr>
  </property>
  <property fmtid="{D5CDD505-2E9C-101B-9397-08002B2CF9AE}" pid="3" name="MediaServiceImageTags">
    <vt:lpwstr/>
  </property>
</Properties>
</file>